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ocuments\Covaner IMEX\Fournisseurs\PROFILS ALU\"/>
    </mc:Choice>
  </mc:AlternateContent>
  <bookViews>
    <workbookView xWindow="0" yWindow="0" windowWidth="21600" windowHeight="913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1" l="1"/>
  <c r="P76" i="1" s="1"/>
  <c r="P65" i="1"/>
  <c r="P66" i="1" s="1"/>
  <c r="P67" i="1" s="1"/>
  <c r="P68" i="1" s="1"/>
  <c r="P69" i="1" s="1"/>
  <c r="P70" i="1" s="1"/>
  <c r="P71" i="1" s="1"/>
  <c r="P72" i="1" s="1"/>
  <c r="P73" i="1" s="1"/>
  <c r="P55" i="1"/>
  <c r="P56" i="1"/>
  <c r="P57" i="1" s="1"/>
  <c r="P58" i="1" s="1"/>
  <c r="P59" i="1" s="1"/>
  <c r="P60" i="1" s="1"/>
  <c r="P61" i="1" s="1"/>
  <c r="P62" i="1" s="1"/>
  <c r="P63" i="1" s="1"/>
  <c r="D73" i="1"/>
  <c r="N73" i="1" s="1"/>
  <c r="D72" i="1"/>
  <c r="N72" i="1" s="1"/>
  <c r="D71" i="1"/>
  <c r="N71" i="1" s="1"/>
  <c r="D70" i="1"/>
  <c r="N70" i="1" s="1"/>
  <c r="D69" i="1"/>
  <c r="N69" i="1" s="1"/>
  <c r="D68" i="1"/>
  <c r="N68" i="1" s="1"/>
  <c r="D67" i="1"/>
  <c r="D66" i="1"/>
  <c r="N66" i="1" s="1"/>
  <c r="D65" i="1"/>
  <c r="N65" i="1" s="1"/>
  <c r="O73" i="1"/>
  <c r="O72" i="1"/>
  <c r="O71" i="1"/>
  <c r="O70" i="1"/>
  <c r="O69" i="1"/>
  <c r="O68" i="1"/>
  <c r="O67" i="1"/>
  <c r="N67" i="1"/>
  <c r="O66" i="1"/>
  <c r="O65" i="1"/>
  <c r="D63" i="1"/>
  <c r="N63" i="1" s="1"/>
  <c r="D62" i="1"/>
  <c r="N62" i="1" s="1"/>
  <c r="D61" i="1"/>
  <c r="N61" i="1" s="1"/>
  <c r="D60" i="1"/>
  <c r="N60" i="1" s="1"/>
  <c r="D59" i="1"/>
  <c r="N59" i="1" s="1"/>
  <c r="D58" i="1"/>
  <c r="N58" i="1" s="1"/>
  <c r="D57" i="1"/>
  <c r="N57" i="1" s="1"/>
  <c r="D56" i="1"/>
  <c r="N56" i="1" s="1"/>
  <c r="D55" i="1"/>
  <c r="N55" i="1" s="1"/>
  <c r="O63" i="1"/>
  <c r="O62" i="1"/>
  <c r="O61" i="1"/>
  <c r="O60" i="1"/>
  <c r="O59" i="1"/>
  <c r="O58" i="1"/>
  <c r="O57" i="1"/>
  <c r="O56" i="1"/>
  <c r="O55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Q65" i="1" l="1"/>
  <c r="Q55" i="1"/>
  <c r="Q70" i="1"/>
  <c r="Q72" i="1"/>
  <c r="Q66" i="1"/>
  <c r="Q68" i="1"/>
  <c r="Q67" i="1"/>
  <c r="Q69" i="1"/>
  <c r="Q71" i="1"/>
  <c r="Q73" i="1"/>
  <c r="Q56" i="1"/>
  <c r="Q75" i="1"/>
  <c r="P77" i="1"/>
  <c r="Q76" i="1"/>
  <c r="P6" i="1"/>
  <c r="P7" i="1" s="1"/>
  <c r="P8" i="1" s="1"/>
  <c r="P9" i="1" s="1"/>
  <c r="P10" i="1" s="1"/>
  <c r="P11" i="1" s="1"/>
  <c r="P12" i="1" s="1"/>
  <c r="P13" i="1" s="1"/>
  <c r="P14" i="1" s="1"/>
  <c r="P15" i="1" s="1"/>
  <c r="O53" i="1"/>
  <c r="O52" i="1"/>
  <c r="O51" i="1"/>
  <c r="O50" i="1"/>
  <c r="O49" i="1"/>
  <c r="O48" i="1"/>
  <c r="O47" i="1"/>
  <c r="O46" i="1"/>
  <c r="O45" i="1"/>
  <c r="O43" i="1"/>
  <c r="O42" i="1"/>
  <c r="O41" i="1"/>
  <c r="O40" i="1"/>
  <c r="O39" i="1"/>
  <c r="O38" i="1"/>
  <c r="O37" i="1"/>
  <c r="O36" i="1"/>
  <c r="O35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6" i="1"/>
  <c r="Q6" i="1" s="1"/>
  <c r="O5" i="1"/>
  <c r="Q5" i="1" s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9" i="1"/>
  <c r="N8" i="1"/>
  <c r="N7" i="1"/>
  <c r="N6" i="1"/>
  <c r="N5" i="1"/>
  <c r="M89" i="1"/>
  <c r="Q10" i="1" l="1"/>
  <c r="Q57" i="1"/>
  <c r="Q15" i="1"/>
  <c r="P78" i="1"/>
  <c r="Q77" i="1"/>
  <c r="Q9" i="1"/>
  <c r="Q13" i="1"/>
  <c r="Q7" i="1"/>
  <c r="Q11" i="1"/>
  <c r="Q8" i="1"/>
  <c r="Q12" i="1"/>
  <c r="O89" i="1"/>
  <c r="P16" i="1"/>
  <c r="N89" i="1"/>
  <c r="Q58" i="1" l="1"/>
  <c r="P79" i="1"/>
  <c r="Q78" i="1"/>
  <c r="P17" i="1"/>
  <c r="Q16" i="1"/>
  <c r="Q59" i="1" l="1"/>
  <c r="P80" i="1"/>
  <c r="Q79" i="1"/>
  <c r="P18" i="1"/>
  <c r="Q17" i="1"/>
  <c r="Q60" i="1" l="1"/>
  <c r="P81" i="1"/>
  <c r="Q80" i="1"/>
  <c r="P19" i="1"/>
  <c r="Q18" i="1"/>
  <c r="Q61" i="1" l="1"/>
  <c r="P82" i="1"/>
  <c r="Q81" i="1"/>
  <c r="P20" i="1"/>
  <c r="Q19" i="1"/>
  <c r="Q63" i="1" l="1"/>
  <c r="Q62" i="1"/>
  <c r="P83" i="1"/>
  <c r="Q83" i="1" s="1"/>
  <c r="Q82" i="1"/>
  <c r="P21" i="1"/>
  <c r="Q20" i="1"/>
  <c r="P22" i="1" l="1"/>
  <c r="Q21" i="1"/>
  <c r="P23" i="1" l="1"/>
  <c r="Q22" i="1"/>
  <c r="P24" i="1" l="1"/>
  <c r="P25" i="1" s="1"/>
  <c r="Q23" i="1"/>
  <c r="P26" i="1" l="1"/>
  <c r="Q25" i="1"/>
  <c r="P27" i="1" l="1"/>
  <c r="Q26" i="1"/>
  <c r="P28" i="1" l="1"/>
  <c r="Q27" i="1"/>
  <c r="P29" i="1" l="1"/>
  <c r="Q28" i="1"/>
  <c r="P30" i="1" l="1"/>
  <c r="Q29" i="1"/>
  <c r="P31" i="1" l="1"/>
  <c r="Q30" i="1"/>
  <c r="P32" i="1" l="1"/>
  <c r="Q31" i="1"/>
  <c r="P33" i="1" l="1"/>
  <c r="Q32" i="1"/>
  <c r="P34" i="1" l="1"/>
  <c r="P35" i="1" s="1"/>
  <c r="Q33" i="1"/>
  <c r="P36" i="1" l="1"/>
  <c r="Q35" i="1"/>
  <c r="P37" i="1" l="1"/>
  <c r="Q36" i="1"/>
  <c r="P38" i="1" l="1"/>
  <c r="Q37" i="1"/>
  <c r="P39" i="1" l="1"/>
  <c r="Q38" i="1"/>
  <c r="P40" i="1" l="1"/>
  <c r="Q39" i="1"/>
  <c r="P41" i="1" l="1"/>
  <c r="Q40" i="1"/>
  <c r="P42" i="1" l="1"/>
  <c r="Q41" i="1"/>
  <c r="P43" i="1" l="1"/>
  <c r="Q42" i="1"/>
  <c r="Q43" i="1" l="1"/>
  <c r="P44" i="1"/>
  <c r="P45" i="1" s="1"/>
  <c r="P46" i="1" l="1"/>
  <c r="Q45" i="1"/>
  <c r="P47" i="1" l="1"/>
  <c r="Q46" i="1"/>
  <c r="P48" i="1" l="1"/>
  <c r="Q47" i="1"/>
  <c r="P49" i="1" l="1"/>
  <c r="Q48" i="1"/>
  <c r="P50" i="1" l="1"/>
  <c r="Q49" i="1"/>
  <c r="P51" i="1" l="1"/>
  <c r="Q50" i="1"/>
  <c r="P52" i="1" l="1"/>
  <c r="Q51" i="1"/>
  <c r="P53" i="1" l="1"/>
  <c r="Q53" i="1" s="1"/>
  <c r="Q52" i="1"/>
  <c r="Q89" i="1" l="1"/>
</calcChain>
</file>

<file path=xl/sharedStrings.xml><?xml version="1.0" encoding="utf-8"?>
<sst xmlns="http://schemas.openxmlformats.org/spreadsheetml/2006/main" count="262" uniqueCount="130">
  <si>
    <t>ref</t>
  </si>
  <si>
    <t>GR/M</t>
  </si>
  <si>
    <t>épaisseur</t>
  </si>
  <si>
    <t>Longueur</t>
  </si>
  <si>
    <t>Forme</t>
  </si>
  <si>
    <t>Dimensions</t>
  </si>
  <si>
    <t>qtt</t>
  </si>
  <si>
    <t>brut</t>
  </si>
  <si>
    <t>PRF10100</t>
  </si>
  <si>
    <t>biseau *</t>
  </si>
  <si>
    <t>100x45x18</t>
  </si>
  <si>
    <t>F10</t>
  </si>
  <si>
    <t>PRF11100</t>
  </si>
  <si>
    <t>biseau</t>
  </si>
  <si>
    <t>F11</t>
  </si>
  <si>
    <t>PRF20100</t>
  </si>
  <si>
    <t>platrier</t>
  </si>
  <si>
    <t>110x25</t>
  </si>
  <si>
    <t>F20</t>
  </si>
  <si>
    <t>PRF30100</t>
  </si>
  <si>
    <t>carreleur *</t>
  </si>
  <si>
    <t>65x30</t>
  </si>
  <si>
    <t>F30</t>
  </si>
  <si>
    <t>PRF31100</t>
  </si>
  <si>
    <t>carreleur</t>
  </si>
  <si>
    <t>F31</t>
  </si>
  <si>
    <t>PRF40100</t>
  </si>
  <si>
    <t>macon</t>
  </si>
  <si>
    <t>100x18</t>
  </si>
  <si>
    <t>F40</t>
  </si>
  <si>
    <t>PRF41100</t>
  </si>
  <si>
    <t>macon *</t>
  </si>
  <si>
    <t>F41</t>
  </si>
  <si>
    <t>PRF42100</t>
  </si>
  <si>
    <t>F42</t>
  </si>
  <si>
    <t>PRF50100</t>
  </si>
  <si>
    <t xml:space="preserve">platrier  </t>
  </si>
  <si>
    <t>50x50</t>
  </si>
  <si>
    <t>F50</t>
  </si>
  <si>
    <t>PRF10150</t>
  </si>
  <si>
    <t>PRF11150</t>
  </si>
  <si>
    <t>PRF20150</t>
  </si>
  <si>
    <t>PRF30150</t>
  </si>
  <si>
    <t>PRF31150</t>
  </si>
  <si>
    <t>PRF40150</t>
  </si>
  <si>
    <t>PRF41150</t>
  </si>
  <si>
    <t>PRF42150</t>
  </si>
  <si>
    <t>PRF50150</t>
  </si>
  <si>
    <t>PRF10200</t>
  </si>
  <si>
    <t>PRF11200</t>
  </si>
  <si>
    <t>PRF20200</t>
  </si>
  <si>
    <t>PRF30200</t>
  </si>
  <si>
    <t>PRF31200</t>
  </si>
  <si>
    <t>PRF40200</t>
  </si>
  <si>
    <t>PRF41200</t>
  </si>
  <si>
    <t>PRF42200</t>
  </si>
  <si>
    <t>PRF50200</t>
  </si>
  <si>
    <t>PRF10250</t>
  </si>
  <si>
    <t>PRF11250</t>
  </si>
  <si>
    <t>PRF20250</t>
  </si>
  <si>
    <t>PRF30250</t>
  </si>
  <si>
    <t>PRF31250</t>
  </si>
  <si>
    <t>PRF40250</t>
  </si>
  <si>
    <t>PRF41250</t>
  </si>
  <si>
    <t>PRF42250</t>
  </si>
  <si>
    <t>PRF50250</t>
  </si>
  <si>
    <t>PRF10300</t>
  </si>
  <si>
    <t>PRF11300</t>
  </si>
  <si>
    <t>PRF20300</t>
  </si>
  <si>
    <t>PRF30300</t>
  </si>
  <si>
    <t>PRF31300</t>
  </si>
  <si>
    <t>PRF40300</t>
  </si>
  <si>
    <t>PRF41300</t>
  </si>
  <si>
    <t>PRF42300</t>
  </si>
  <si>
    <t>PRF50300</t>
  </si>
  <si>
    <t>QTT</t>
  </si>
  <si>
    <t>Poids total en gr</t>
  </si>
  <si>
    <t>Prix Brut total</t>
  </si>
  <si>
    <t>Px Net total</t>
  </si>
  <si>
    <t>Remise</t>
  </si>
  <si>
    <t>KG</t>
  </si>
  <si>
    <t>100 kg</t>
  </si>
  <si>
    <t>250kg</t>
  </si>
  <si>
    <t>500Kg</t>
  </si>
  <si>
    <t>1000kg</t>
  </si>
  <si>
    <t xml:space="preserve">Choississez votre remise </t>
  </si>
  <si>
    <t>Prix brut total</t>
  </si>
  <si>
    <t>Prix net total</t>
  </si>
  <si>
    <t>Dans la case couleur orange</t>
  </si>
  <si>
    <t>VEUILLEZ ENCODER DANS LES CASES JAUNES ET ORANGE UNIQUEMENT</t>
  </si>
  <si>
    <t>LEGENDE</t>
  </si>
  <si>
    <t>Case orange</t>
  </si>
  <si>
    <t>Encodage libre</t>
  </si>
  <si>
    <t>Choix multiple  (en fonction du poids total ! )</t>
  </si>
  <si>
    <t>Tous nos prix sont franco de port</t>
  </si>
  <si>
    <t>Cases jaunes</t>
  </si>
  <si>
    <t>PRF10400</t>
  </si>
  <si>
    <t>PRF11400</t>
  </si>
  <si>
    <t>PRF20400</t>
  </si>
  <si>
    <t>PRF30400</t>
  </si>
  <si>
    <t>PRF31400</t>
  </si>
  <si>
    <t>PRF40400</t>
  </si>
  <si>
    <t>PRF41400</t>
  </si>
  <si>
    <t>PRF42400</t>
  </si>
  <si>
    <t>PRF50400</t>
  </si>
  <si>
    <t>PRF10500</t>
  </si>
  <si>
    <t>PRF11500</t>
  </si>
  <si>
    <t>PRF20500</t>
  </si>
  <si>
    <t>PRF30500</t>
  </si>
  <si>
    <t>PRF31500</t>
  </si>
  <si>
    <t>PRF40500</t>
  </si>
  <si>
    <t>PRF41500</t>
  </si>
  <si>
    <t>PRF42500</t>
  </si>
  <si>
    <t>PRF50500</t>
  </si>
  <si>
    <t>PRF10600</t>
  </si>
  <si>
    <t>PRF11600</t>
  </si>
  <si>
    <t>PRF20600</t>
  </si>
  <si>
    <t>PRF30600</t>
  </si>
  <si>
    <t>PRF31600</t>
  </si>
  <si>
    <t>PRF40600</t>
  </si>
  <si>
    <t>PRF41600</t>
  </si>
  <si>
    <t>PRF42600</t>
  </si>
  <si>
    <t>PRF50600</t>
  </si>
  <si>
    <t>Les (*) indiquent les articles les plus vendus</t>
  </si>
  <si>
    <t>Les dimensions de 1 M sont à titre indicatif, ces dimensions ne seront pas livrées.</t>
  </si>
  <si>
    <t>POIDS TOTAL
 en kg</t>
  </si>
  <si>
    <t>Nbre
 profils</t>
  </si>
  <si>
    <t>Poids 
Total</t>
  </si>
  <si>
    <t>min</t>
  </si>
  <si>
    <t>LEGENDE EN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</si>
</sst>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0" fontId="1" fillId="0" borderId="6" xfId="0" applyFont="1" applyBorder="1"/>
    <xf numFmtId="0" fontId="1" fillId="0" borderId="8" xfId="0" applyFont="1" applyBorder="1"/>
    <xf numFmtId="2" fontId="0" fillId="0" borderId="9" xfId="0" applyNumberFormat="1" applyBorder="1"/>
    <xf numFmtId="0" fontId="0" fillId="0" borderId="4" xfId="0" applyBorder="1"/>
    <xf numFmtId="0" fontId="0" fillId="0" borderId="11" xfId="0" applyBorder="1"/>
    <xf numFmtId="0" fontId="0" fillId="0" borderId="6" xfId="0" applyBorder="1"/>
    <xf numFmtId="6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/>
    <xf numFmtId="0" fontId="0" fillId="2" borderId="10" xfId="0" applyFill="1" applyBorder="1"/>
    <xf numFmtId="0" fontId="0" fillId="2" borderId="5" xfId="0" applyFill="1" applyBorder="1"/>
    <xf numFmtId="9" fontId="0" fillId="0" borderId="0" xfId="0" applyNumberFormat="1"/>
    <xf numFmtId="0" fontId="4" fillId="4" borderId="0" xfId="0" applyFont="1" applyFill="1"/>
    <xf numFmtId="9" fontId="4" fillId="4" borderId="0" xfId="0" applyNumberFormat="1" applyFont="1" applyFill="1"/>
    <xf numFmtId="0" fontId="0" fillId="0" borderId="8" xfId="0" applyBorder="1"/>
    <xf numFmtId="0" fontId="1" fillId="0" borderId="0" xfId="0" applyFont="1" applyFill="1" applyBorder="1"/>
    <xf numFmtId="0" fontId="1" fillId="0" borderId="7" xfId="0" applyFont="1" applyFill="1" applyBorder="1"/>
    <xf numFmtId="9" fontId="2" fillId="3" borderId="0" xfId="0" applyNumberFormat="1" applyFont="1" applyFill="1"/>
    <xf numFmtId="9" fontId="2" fillId="0" borderId="0" xfId="0" applyNumberFormat="1" applyFont="1"/>
    <xf numFmtId="0" fontId="3" fillId="0" borderId="0" xfId="0" applyFont="1"/>
    <xf numFmtId="0" fontId="5" fillId="6" borderId="0" xfId="0" applyFont="1" applyFill="1"/>
    <xf numFmtId="0" fontId="0" fillId="6" borderId="0" xfId="0" applyFont="1" applyFill="1"/>
    <xf numFmtId="9" fontId="3" fillId="5" borderId="2" xfId="0" applyNumberFormat="1" applyFont="1" applyFill="1" applyBorder="1"/>
    <xf numFmtId="1" fontId="0" fillId="2" borderId="2" xfId="0" applyNumberFormat="1" applyFill="1" applyBorder="1"/>
    <xf numFmtId="1" fontId="0" fillId="5" borderId="2" xfId="0" applyNumberFormat="1" applyFill="1" applyBorder="1"/>
    <xf numFmtId="0" fontId="1" fillId="0" borderId="0" xfId="0" applyFont="1" applyBorder="1" applyAlignment="1"/>
    <xf numFmtId="0" fontId="6" fillId="0" borderId="0" xfId="0" applyFont="1" applyBorder="1"/>
    <xf numFmtId="1" fontId="6" fillId="0" borderId="0" xfId="0" applyNumberFormat="1" applyFont="1" applyBorder="1"/>
    <xf numFmtId="1" fontId="1" fillId="0" borderId="0" xfId="0" applyNumberFormat="1" applyFont="1" applyFill="1" applyBorder="1"/>
    <xf numFmtId="1" fontId="1" fillId="0" borderId="2" xfId="0" applyNumberFormat="1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0" fontId="0" fillId="2" borderId="0" xfId="0" applyFill="1" applyBorder="1"/>
    <xf numFmtId="0" fontId="0" fillId="0" borderId="0" xfId="0" applyFill="1" applyBorder="1"/>
    <xf numFmtId="0" fontId="7" fillId="2" borderId="3" xfId="0" applyFont="1" applyFill="1" applyBorder="1"/>
    <xf numFmtId="0" fontId="7" fillId="2" borderId="10" xfId="0" applyFont="1" applyFill="1" applyBorder="1"/>
    <xf numFmtId="1" fontId="7" fillId="2" borderId="5" xfId="0" applyNumberFormat="1" applyFont="1" applyFill="1" applyBorder="1"/>
    <xf numFmtId="0" fontId="7" fillId="2" borderId="5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2" fontId="7" fillId="0" borderId="9" xfId="0" applyNumberFormat="1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1" fillId="0" borderId="0" xfId="0" applyFont="1"/>
    <xf numFmtId="0" fontId="1" fillId="0" borderId="4" xfId="0" applyFont="1" applyBorder="1" applyAlignment="1">
      <alignment shrinkToFit="1"/>
    </xf>
    <xf numFmtId="1" fontId="1" fillId="0" borderId="0" xfId="0" applyNumberFormat="1" applyFont="1"/>
    <xf numFmtId="0" fontId="9" fillId="2" borderId="1" xfId="0" applyFont="1" applyFill="1" applyBorder="1" applyAlignment="1">
      <alignment horizontal="center" wrapText="1" shrinkToFit="1"/>
    </xf>
    <xf numFmtId="0" fontId="9" fillId="2" borderId="9" xfId="0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1" fillId="0" borderId="7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shrinkToFit="1"/>
    </xf>
    <xf numFmtId="0" fontId="1" fillId="0" borderId="4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1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9</xdr:row>
      <xdr:rowOff>47625</xdr:rowOff>
    </xdr:from>
    <xdr:to>
      <xdr:col>8</xdr:col>
      <xdr:colOff>466725</xdr:colOff>
      <xdr:row>9</xdr:row>
      <xdr:rowOff>152400</xdr:rowOff>
    </xdr:to>
    <xdr:sp macro="" textlink="">
      <xdr:nvSpPr>
        <xdr:cNvPr id="107" name="Rectangle 106"/>
        <xdr:cNvSpPr/>
      </xdr:nvSpPr>
      <xdr:spPr>
        <a:xfrm>
          <a:off x="4143375" y="1200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9</xdr:row>
      <xdr:rowOff>47624</xdr:rowOff>
    </xdr:from>
    <xdr:to>
      <xdr:col>8</xdr:col>
      <xdr:colOff>257175</xdr:colOff>
      <xdr:row>9</xdr:row>
      <xdr:rowOff>152399</xdr:rowOff>
    </xdr:to>
    <xdr:cxnSp macro="">
      <xdr:nvCxnSpPr>
        <xdr:cNvPr id="108" name="Connecteur droit 107"/>
        <xdr:cNvCxnSpPr>
          <a:stCxn id="107" idx="0"/>
          <a:endCxn id="107" idx="2"/>
        </xdr:cNvCxnSpPr>
      </xdr:nvCxnSpPr>
      <xdr:spPr>
        <a:xfrm rot="16200000" flipH="1">
          <a:off x="4300537" y="1252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10</xdr:row>
      <xdr:rowOff>47625</xdr:rowOff>
    </xdr:from>
    <xdr:to>
      <xdr:col>8</xdr:col>
      <xdr:colOff>466725</xdr:colOff>
      <xdr:row>10</xdr:row>
      <xdr:rowOff>152400</xdr:rowOff>
    </xdr:to>
    <xdr:sp macro="" textlink="">
      <xdr:nvSpPr>
        <xdr:cNvPr id="109" name="Rectangle 108"/>
        <xdr:cNvSpPr/>
      </xdr:nvSpPr>
      <xdr:spPr>
        <a:xfrm>
          <a:off x="4143375" y="13906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10</xdr:row>
      <xdr:rowOff>47624</xdr:rowOff>
    </xdr:from>
    <xdr:to>
      <xdr:col>8</xdr:col>
      <xdr:colOff>257175</xdr:colOff>
      <xdr:row>10</xdr:row>
      <xdr:rowOff>152399</xdr:rowOff>
    </xdr:to>
    <xdr:cxnSp macro="">
      <xdr:nvCxnSpPr>
        <xdr:cNvPr id="110" name="Connecteur droit 109"/>
        <xdr:cNvCxnSpPr>
          <a:stCxn id="109" idx="0"/>
          <a:endCxn id="109" idx="2"/>
        </xdr:cNvCxnSpPr>
      </xdr:nvCxnSpPr>
      <xdr:spPr>
        <a:xfrm rot="16200000" flipH="1">
          <a:off x="4300537" y="14430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11</xdr:row>
      <xdr:rowOff>47625</xdr:rowOff>
    </xdr:from>
    <xdr:to>
      <xdr:col>8</xdr:col>
      <xdr:colOff>466725</xdr:colOff>
      <xdr:row>11</xdr:row>
      <xdr:rowOff>152400</xdr:rowOff>
    </xdr:to>
    <xdr:sp macro="" textlink="">
      <xdr:nvSpPr>
        <xdr:cNvPr id="111" name="Rectangle 110"/>
        <xdr:cNvSpPr/>
      </xdr:nvSpPr>
      <xdr:spPr>
        <a:xfrm>
          <a:off x="4143375" y="1581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11</xdr:row>
      <xdr:rowOff>47624</xdr:rowOff>
    </xdr:from>
    <xdr:to>
      <xdr:col>8</xdr:col>
      <xdr:colOff>257175</xdr:colOff>
      <xdr:row>11</xdr:row>
      <xdr:rowOff>152399</xdr:rowOff>
    </xdr:to>
    <xdr:cxnSp macro="">
      <xdr:nvCxnSpPr>
        <xdr:cNvPr id="112" name="Connecteur droit 111"/>
        <xdr:cNvCxnSpPr>
          <a:stCxn id="111" idx="0"/>
          <a:endCxn id="111" idx="2"/>
        </xdr:cNvCxnSpPr>
      </xdr:nvCxnSpPr>
      <xdr:spPr>
        <a:xfrm rot="16200000" flipH="1">
          <a:off x="4300537" y="1633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12</xdr:row>
      <xdr:rowOff>38100</xdr:rowOff>
    </xdr:from>
    <xdr:to>
      <xdr:col>8</xdr:col>
      <xdr:colOff>314325</xdr:colOff>
      <xdr:row>12</xdr:row>
      <xdr:rowOff>152400</xdr:rowOff>
    </xdr:to>
    <xdr:sp macro="" textlink="">
      <xdr:nvSpPr>
        <xdr:cNvPr id="113" name="Rectangle 112"/>
        <xdr:cNvSpPr/>
      </xdr:nvSpPr>
      <xdr:spPr>
        <a:xfrm>
          <a:off x="4295775" y="1762125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7</xdr:row>
      <xdr:rowOff>19050</xdr:rowOff>
    </xdr:from>
    <xdr:to>
      <xdr:col>8</xdr:col>
      <xdr:colOff>457200</xdr:colOff>
      <xdr:row>7</xdr:row>
      <xdr:rowOff>161925</xdr:rowOff>
    </xdr:to>
    <xdr:sp macro="" textlink="">
      <xdr:nvSpPr>
        <xdr:cNvPr id="114" name="Rectangle 113"/>
        <xdr:cNvSpPr/>
      </xdr:nvSpPr>
      <xdr:spPr>
        <a:xfrm>
          <a:off x="4286250" y="7905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7</xdr:row>
      <xdr:rowOff>19049</xdr:rowOff>
    </xdr:from>
    <xdr:to>
      <xdr:col>8</xdr:col>
      <xdr:colOff>323850</xdr:colOff>
      <xdr:row>7</xdr:row>
      <xdr:rowOff>161924</xdr:rowOff>
    </xdr:to>
    <xdr:cxnSp macro="">
      <xdr:nvCxnSpPr>
        <xdr:cNvPr id="115" name="Connecteur droit 114"/>
        <xdr:cNvCxnSpPr>
          <a:stCxn id="114" idx="0"/>
          <a:endCxn id="114" idx="2"/>
        </xdr:cNvCxnSpPr>
      </xdr:nvCxnSpPr>
      <xdr:spPr>
        <a:xfrm rot="16200000" flipH="1">
          <a:off x="4348162" y="8620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</xdr:row>
      <xdr:rowOff>19050</xdr:rowOff>
    </xdr:from>
    <xdr:to>
      <xdr:col>8</xdr:col>
      <xdr:colOff>457200</xdr:colOff>
      <xdr:row>8</xdr:row>
      <xdr:rowOff>161925</xdr:rowOff>
    </xdr:to>
    <xdr:sp macro="" textlink="">
      <xdr:nvSpPr>
        <xdr:cNvPr id="116" name="Rectangle 115"/>
        <xdr:cNvSpPr/>
      </xdr:nvSpPr>
      <xdr:spPr>
        <a:xfrm>
          <a:off x="4286250" y="9810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8</xdr:row>
      <xdr:rowOff>19049</xdr:rowOff>
    </xdr:from>
    <xdr:to>
      <xdr:col>8</xdr:col>
      <xdr:colOff>323850</xdr:colOff>
      <xdr:row>8</xdr:row>
      <xdr:rowOff>161924</xdr:rowOff>
    </xdr:to>
    <xdr:cxnSp macro="">
      <xdr:nvCxnSpPr>
        <xdr:cNvPr id="117" name="Connecteur droit 116"/>
        <xdr:cNvCxnSpPr>
          <a:stCxn id="116" idx="0"/>
          <a:endCxn id="116" idx="2"/>
        </xdr:cNvCxnSpPr>
      </xdr:nvCxnSpPr>
      <xdr:spPr>
        <a:xfrm rot="16200000" flipH="1">
          <a:off x="4348162" y="10525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6</xdr:row>
      <xdr:rowOff>38100</xdr:rowOff>
    </xdr:from>
    <xdr:to>
      <xdr:col>8</xdr:col>
      <xdr:colOff>685800</xdr:colOff>
      <xdr:row>6</xdr:row>
      <xdr:rowOff>38100</xdr:rowOff>
    </xdr:to>
    <xdr:cxnSp macro="">
      <xdr:nvCxnSpPr>
        <xdr:cNvPr id="118" name="Connecteur droit 117"/>
        <xdr:cNvCxnSpPr/>
      </xdr:nvCxnSpPr>
      <xdr:spPr>
        <a:xfrm>
          <a:off x="4191000" y="619125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6</xdr:row>
      <xdr:rowOff>42863</xdr:rowOff>
    </xdr:from>
    <xdr:to>
      <xdr:col>8</xdr:col>
      <xdr:colOff>342900</xdr:colOff>
      <xdr:row>6</xdr:row>
      <xdr:rowOff>171450</xdr:rowOff>
    </xdr:to>
    <xdr:sp macro="" textlink="">
      <xdr:nvSpPr>
        <xdr:cNvPr id="119" name="Forme libre 118"/>
        <xdr:cNvSpPr/>
      </xdr:nvSpPr>
      <xdr:spPr>
        <a:xfrm>
          <a:off x="4219575" y="623888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38100</xdr:colOff>
      <xdr:row>4</xdr:row>
      <xdr:rowOff>57150</xdr:rowOff>
    </xdr:from>
    <xdr:to>
      <xdr:col>8</xdr:col>
      <xdr:colOff>376238</xdr:colOff>
      <xdr:row>4</xdr:row>
      <xdr:rowOff>57150</xdr:rowOff>
    </xdr:to>
    <xdr:cxnSp macro="">
      <xdr:nvCxnSpPr>
        <xdr:cNvPr id="120" name="Connecteur droit 119"/>
        <xdr:cNvCxnSpPr/>
      </xdr:nvCxnSpPr>
      <xdr:spPr>
        <a:xfrm>
          <a:off x="4133850" y="24765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4</xdr:row>
      <xdr:rowOff>57150</xdr:rowOff>
    </xdr:from>
    <xdr:to>
      <xdr:col>8</xdr:col>
      <xdr:colOff>747713</xdr:colOff>
      <xdr:row>4</xdr:row>
      <xdr:rowOff>176213</xdr:rowOff>
    </xdr:to>
    <xdr:cxnSp macro="">
      <xdr:nvCxnSpPr>
        <xdr:cNvPr id="121" name="Connecteur droit 120"/>
        <xdr:cNvCxnSpPr/>
      </xdr:nvCxnSpPr>
      <xdr:spPr>
        <a:xfrm>
          <a:off x="4476750" y="24765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4</xdr:row>
      <xdr:rowOff>171450</xdr:rowOff>
    </xdr:from>
    <xdr:to>
      <xdr:col>8</xdr:col>
      <xdr:colOff>742951</xdr:colOff>
      <xdr:row>4</xdr:row>
      <xdr:rowOff>171450</xdr:rowOff>
    </xdr:to>
    <xdr:cxnSp macro="">
      <xdr:nvCxnSpPr>
        <xdr:cNvPr id="122" name="Connecteur droit 121"/>
        <xdr:cNvCxnSpPr/>
      </xdr:nvCxnSpPr>
      <xdr:spPr>
        <a:xfrm rot="10800000">
          <a:off x="4124326" y="36195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4</xdr:row>
      <xdr:rowOff>52389</xdr:rowOff>
    </xdr:from>
    <xdr:to>
      <xdr:col>8</xdr:col>
      <xdr:colOff>38103</xdr:colOff>
      <xdr:row>4</xdr:row>
      <xdr:rowOff>171450</xdr:rowOff>
    </xdr:to>
    <xdr:cxnSp macro="">
      <xdr:nvCxnSpPr>
        <xdr:cNvPr id="123" name="Connecteur droit 122"/>
        <xdr:cNvCxnSpPr/>
      </xdr:nvCxnSpPr>
      <xdr:spPr>
        <a:xfrm rot="5400000" flipH="1" flipV="1">
          <a:off x="4074321" y="30241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19</xdr:row>
      <xdr:rowOff>47625</xdr:rowOff>
    </xdr:from>
    <xdr:to>
      <xdr:col>8</xdr:col>
      <xdr:colOff>466725</xdr:colOff>
      <xdr:row>19</xdr:row>
      <xdr:rowOff>152400</xdr:rowOff>
    </xdr:to>
    <xdr:sp macro="" textlink="">
      <xdr:nvSpPr>
        <xdr:cNvPr id="124" name="Rectangle 123"/>
        <xdr:cNvSpPr/>
      </xdr:nvSpPr>
      <xdr:spPr>
        <a:xfrm>
          <a:off x="4143375" y="3105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19</xdr:row>
      <xdr:rowOff>47624</xdr:rowOff>
    </xdr:from>
    <xdr:to>
      <xdr:col>8</xdr:col>
      <xdr:colOff>257175</xdr:colOff>
      <xdr:row>19</xdr:row>
      <xdr:rowOff>152399</xdr:rowOff>
    </xdr:to>
    <xdr:cxnSp macro="">
      <xdr:nvCxnSpPr>
        <xdr:cNvPr id="125" name="Connecteur droit 124"/>
        <xdr:cNvCxnSpPr>
          <a:stCxn id="124" idx="0"/>
          <a:endCxn id="124" idx="2"/>
        </xdr:cNvCxnSpPr>
      </xdr:nvCxnSpPr>
      <xdr:spPr>
        <a:xfrm rot="16200000" flipH="1">
          <a:off x="4300537" y="3157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20</xdr:row>
      <xdr:rowOff>47625</xdr:rowOff>
    </xdr:from>
    <xdr:to>
      <xdr:col>8</xdr:col>
      <xdr:colOff>466725</xdr:colOff>
      <xdr:row>20</xdr:row>
      <xdr:rowOff>152400</xdr:rowOff>
    </xdr:to>
    <xdr:sp macro="" textlink="">
      <xdr:nvSpPr>
        <xdr:cNvPr id="126" name="Rectangle 125"/>
        <xdr:cNvSpPr/>
      </xdr:nvSpPr>
      <xdr:spPr>
        <a:xfrm>
          <a:off x="4143375" y="32956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20</xdr:row>
      <xdr:rowOff>47624</xdr:rowOff>
    </xdr:from>
    <xdr:to>
      <xdr:col>8</xdr:col>
      <xdr:colOff>257175</xdr:colOff>
      <xdr:row>20</xdr:row>
      <xdr:rowOff>152399</xdr:rowOff>
    </xdr:to>
    <xdr:cxnSp macro="">
      <xdr:nvCxnSpPr>
        <xdr:cNvPr id="127" name="Connecteur droit 126"/>
        <xdr:cNvCxnSpPr>
          <a:stCxn id="126" idx="0"/>
          <a:endCxn id="126" idx="2"/>
        </xdr:cNvCxnSpPr>
      </xdr:nvCxnSpPr>
      <xdr:spPr>
        <a:xfrm rot="16200000" flipH="1">
          <a:off x="4300537" y="33480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21</xdr:row>
      <xdr:rowOff>47625</xdr:rowOff>
    </xdr:from>
    <xdr:to>
      <xdr:col>8</xdr:col>
      <xdr:colOff>466725</xdr:colOff>
      <xdr:row>21</xdr:row>
      <xdr:rowOff>152400</xdr:rowOff>
    </xdr:to>
    <xdr:sp macro="" textlink="">
      <xdr:nvSpPr>
        <xdr:cNvPr id="128" name="Rectangle 127"/>
        <xdr:cNvSpPr/>
      </xdr:nvSpPr>
      <xdr:spPr>
        <a:xfrm>
          <a:off x="4143375" y="3486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21</xdr:row>
      <xdr:rowOff>47624</xdr:rowOff>
    </xdr:from>
    <xdr:to>
      <xdr:col>8</xdr:col>
      <xdr:colOff>257175</xdr:colOff>
      <xdr:row>21</xdr:row>
      <xdr:rowOff>152399</xdr:rowOff>
    </xdr:to>
    <xdr:cxnSp macro="">
      <xdr:nvCxnSpPr>
        <xdr:cNvPr id="129" name="Connecteur droit 128"/>
        <xdr:cNvCxnSpPr>
          <a:stCxn id="128" idx="0"/>
          <a:endCxn id="128" idx="2"/>
        </xdr:cNvCxnSpPr>
      </xdr:nvCxnSpPr>
      <xdr:spPr>
        <a:xfrm rot="16200000" flipH="1">
          <a:off x="4300537" y="3538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22</xdr:row>
      <xdr:rowOff>38100</xdr:rowOff>
    </xdr:from>
    <xdr:to>
      <xdr:col>8</xdr:col>
      <xdr:colOff>314325</xdr:colOff>
      <xdr:row>22</xdr:row>
      <xdr:rowOff>152400</xdr:rowOff>
    </xdr:to>
    <xdr:sp macro="" textlink="">
      <xdr:nvSpPr>
        <xdr:cNvPr id="130" name="Rectangle 129"/>
        <xdr:cNvSpPr/>
      </xdr:nvSpPr>
      <xdr:spPr>
        <a:xfrm>
          <a:off x="4295775" y="3667125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17</xdr:row>
      <xdr:rowOff>19050</xdr:rowOff>
    </xdr:from>
    <xdr:to>
      <xdr:col>8</xdr:col>
      <xdr:colOff>457200</xdr:colOff>
      <xdr:row>17</xdr:row>
      <xdr:rowOff>161925</xdr:rowOff>
    </xdr:to>
    <xdr:sp macro="" textlink="">
      <xdr:nvSpPr>
        <xdr:cNvPr id="131" name="Rectangle 130"/>
        <xdr:cNvSpPr/>
      </xdr:nvSpPr>
      <xdr:spPr>
        <a:xfrm>
          <a:off x="4286250" y="26955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17</xdr:row>
      <xdr:rowOff>19049</xdr:rowOff>
    </xdr:from>
    <xdr:to>
      <xdr:col>8</xdr:col>
      <xdr:colOff>323850</xdr:colOff>
      <xdr:row>17</xdr:row>
      <xdr:rowOff>161924</xdr:rowOff>
    </xdr:to>
    <xdr:cxnSp macro="">
      <xdr:nvCxnSpPr>
        <xdr:cNvPr id="132" name="Connecteur droit 131"/>
        <xdr:cNvCxnSpPr>
          <a:stCxn id="131" idx="0"/>
          <a:endCxn id="131" idx="2"/>
        </xdr:cNvCxnSpPr>
      </xdr:nvCxnSpPr>
      <xdr:spPr>
        <a:xfrm rot="16200000" flipH="1">
          <a:off x="4348162" y="27670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18</xdr:row>
      <xdr:rowOff>19050</xdr:rowOff>
    </xdr:from>
    <xdr:to>
      <xdr:col>8</xdr:col>
      <xdr:colOff>457200</xdr:colOff>
      <xdr:row>18</xdr:row>
      <xdr:rowOff>161925</xdr:rowOff>
    </xdr:to>
    <xdr:sp macro="" textlink="">
      <xdr:nvSpPr>
        <xdr:cNvPr id="133" name="Rectangle 132"/>
        <xdr:cNvSpPr/>
      </xdr:nvSpPr>
      <xdr:spPr>
        <a:xfrm>
          <a:off x="4286250" y="28860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18</xdr:row>
      <xdr:rowOff>19049</xdr:rowOff>
    </xdr:from>
    <xdr:to>
      <xdr:col>8</xdr:col>
      <xdr:colOff>323850</xdr:colOff>
      <xdr:row>18</xdr:row>
      <xdr:rowOff>161924</xdr:rowOff>
    </xdr:to>
    <xdr:cxnSp macro="">
      <xdr:nvCxnSpPr>
        <xdr:cNvPr id="134" name="Connecteur droit 133"/>
        <xdr:cNvCxnSpPr>
          <a:stCxn id="133" idx="0"/>
          <a:endCxn id="133" idx="2"/>
        </xdr:cNvCxnSpPr>
      </xdr:nvCxnSpPr>
      <xdr:spPr>
        <a:xfrm rot="16200000" flipH="1">
          <a:off x="4348162" y="29575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38100</xdr:rowOff>
    </xdr:from>
    <xdr:to>
      <xdr:col>8</xdr:col>
      <xdr:colOff>685800</xdr:colOff>
      <xdr:row>16</xdr:row>
      <xdr:rowOff>38100</xdr:rowOff>
    </xdr:to>
    <xdr:cxnSp macro="">
      <xdr:nvCxnSpPr>
        <xdr:cNvPr id="135" name="Connecteur droit 134"/>
        <xdr:cNvCxnSpPr/>
      </xdr:nvCxnSpPr>
      <xdr:spPr>
        <a:xfrm>
          <a:off x="4191000" y="2524125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16</xdr:row>
      <xdr:rowOff>42863</xdr:rowOff>
    </xdr:from>
    <xdr:to>
      <xdr:col>8</xdr:col>
      <xdr:colOff>342900</xdr:colOff>
      <xdr:row>16</xdr:row>
      <xdr:rowOff>171450</xdr:rowOff>
    </xdr:to>
    <xdr:sp macro="" textlink="">
      <xdr:nvSpPr>
        <xdr:cNvPr id="136" name="Forme libre 135"/>
        <xdr:cNvSpPr/>
      </xdr:nvSpPr>
      <xdr:spPr>
        <a:xfrm>
          <a:off x="4219575" y="2528888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47625</xdr:colOff>
      <xdr:row>29</xdr:row>
      <xdr:rowOff>47625</xdr:rowOff>
    </xdr:from>
    <xdr:to>
      <xdr:col>8</xdr:col>
      <xdr:colOff>466725</xdr:colOff>
      <xdr:row>29</xdr:row>
      <xdr:rowOff>152400</xdr:rowOff>
    </xdr:to>
    <xdr:sp macro="" textlink="">
      <xdr:nvSpPr>
        <xdr:cNvPr id="137" name="Rectangle 136"/>
        <xdr:cNvSpPr/>
      </xdr:nvSpPr>
      <xdr:spPr>
        <a:xfrm>
          <a:off x="4143375" y="5010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29</xdr:row>
      <xdr:rowOff>47624</xdr:rowOff>
    </xdr:from>
    <xdr:to>
      <xdr:col>8</xdr:col>
      <xdr:colOff>257175</xdr:colOff>
      <xdr:row>29</xdr:row>
      <xdr:rowOff>152399</xdr:rowOff>
    </xdr:to>
    <xdr:cxnSp macro="">
      <xdr:nvCxnSpPr>
        <xdr:cNvPr id="138" name="Connecteur droit 137"/>
        <xdr:cNvCxnSpPr>
          <a:stCxn id="137" idx="0"/>
          <a:endCxn id="137" idx="2"/>
        </xdr:cNvCxnSpPr>
      </xdr:nvCxnSpPr>
      <xdr:spPr>
        <a:xfrm rot="16200000" flipH="1">
          <a:off x="4300537" y="5062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466725</xdr:colOff>
      <xdr:row>30</xdr:row>
      <xdr:rowOff>152400</xdr:rowOff>
    </xdr:to>
    <xdr:sp macro="" textlink="">
      <xdr:nvSpPr>
        <xdr:cNvPr id="139" name="Rectangle 138"/>
        <xdr:cNvSpPr/>
      </xdr:nvSpPr>
      <xdr:spPr>
        <a:xfrm>
          <a:off x="4143375" y="52006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30</xdr:row>
      <xdr:rowOff>47624</xdr:rowOff>
    </xdr:from>
    <xdr:to>
      <xdr:col>8</xdr:col>
      <xdr:colOff>257175</xdr:colOff>
      <xdr:row>30</xdr:row>
      <xdr:rowOff>152399</xdr:rowOff>
    </xdr:to>
    <xdr:cxnSp macro="">
      <xdr:nvCxnSpPr>
        <xdr:cNvPr id="140" name="Connecteur droit 139"/>
        <xdr:cNvCxnSpPr>
          <a:stCxn id="139" idx="0"/>
          <a:endCxn id="139" idx="2"/>
        </xdr:cNvCxnSpPr>
      </xdr:nvCxnSpPr>
      <xdr:spPr>
        <a:xfrm rot="16200000" flipH="1">
          <a:off x="4300537" y="52530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31</xdr:row>
      <xdr:rowOff>47625</xdr:rowOff>
    </xdr:from>
    <xdr:to>
      <xdr:col>8</xdr:col>
      <xdr:colOff>466725</xdr:colOff>
      <xdr:row>31</xdr:row>
      <xdr:rowOff>152400</xdr:rowOff>
    </xdr:to>
    <xdr:sp macro="" textlink="">
      <xdr:nvSpPr>
        <xdr:cNvPr id="141" name="Rectangle 140"/>
        <xdr:cNvSpPr/>
      </xdr:nvSpPr>
      <xdr:spPr>
        <a:xfrm>
          <a:off x="4143375" y="5391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31</xdr:row>
      <xdr:rowOff>47624</xdr:rowOff>
    </xdr:from>
    <xdr:to>
      <xdr:col>8</xdr:col>
      <xdr:colOff>257175</xdr:colOff>
      <xdr:row>31</xdr:row>
      <xdr:rowOff>152399</xdr:rowOff>
    </xdr:to>
    <xdr:cxnSp macro="">
      <xdr:nvCxnSpPr>
        <xdr:cNvPr id="142" name="Connecteur droit 141"/>
        <xdr:cNvCxnSpPr>
          <a:stCxn id="141" idx="0"/>
          <a:endCxn id="141" idx="2"/>
        </xdr:cNvCxnSpPr>
      </xdr:nvCxnSpPr>
      <xdr:spPr>
        <a:xfrm rot="16200000" flipH="1">
          <a:off x="4300537" y="5443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32</xdr:row>
      <xdr:rowOff>38100</xdr:rowOff>
    </xdr:from>
    <xdr:to>
      <xdr:col>8</xdr:col>
      <xdr:colOff>314325</xdr:colOff>
      <xdr:row>32</xdr:row>
      <xdr:rowOff>152400</xdr:rowOff>
    </xdr:to>
    <xdr:sp macro="" textlink="">
      <xdr:nvSpPr>
        <xdr:cNvPr id="143" name="Rectangle 142"/>
        <xdr:cNvSpPr/>
      </xdr:nvSpPr>
      <xdr:spPr>
        <a:xfrm>
          <a:off x="4295775" y="5572125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27</xdr:row>
      <xdr:rowOff>19050</xdr:rowOff>
    </xdr:from>
    <xdr:to>
      <xdr:col>8</xdr:col>
      <xdr:colOff>457200</xdr:colOff>
      <xdr:row>27</xdr:row>
      <xdr:rowOff>161925</xdr:rowOff>
    </xdr:to>
    <xdr:sp macro="" textlink="">
      <xdr:nvSpPr>
        <xdr:cNvPr id="144" name="Rectangle 143"/>
        <xdr:cNvSpPr/>
      </xdr:nvSpPr>
      <xdr:spPr>
        <a:xfrm>
          <a:off x="4286250" y="46005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27</xdr:row>
      <xdr:rowOff>19049</xdr:rowOff>
    </xdr:from>
    <xdr:to>
      <xdr:col>8</xdr:col>
      <xdr:colOff>323850</xdr:colOff>
      <xdr:row>27</xdr:row>
      <xdr:rowOff>161924</xdr:rowOff>
    </xdr:to>
    <xdr:cxnSp macro="">
      <xdr:nvCxnSpPr>
        <xdr:cNvPr id="145" name="Connecteur droit 144"/>
        <xdr:cNvCxnSpPr>
          <a:stCxn id="144" idx="0"/>
          <a:endCxn id="144" idx="2"/>
        </xdr:cNvCxnSpPr>
      </xdr:nvCxnSpPr>
      <xdr:spPr>
        <a:xfrm rot="16200000" flipH="1">
          <a:off x="4348162" y="46720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28</xdr:row>
      <xdr:rowOff>19050</xdr:rowOff>
    </xdr:from>
    <xdr:to>
      <xdr:col>8</xdr:col>
      <xdr:colOff>457200</xdr:colOff>
      <xdr:row>28</xdr:row>
      <xdr:rowOff>161925</xdr:rowOff>
    </xdr:to>
    <xdr:sp macro="" textlink="">
      <xdr:nvSpPr>
        <xdr:cNvPr id="146" name="Rectangle 145"/>
        <xdr:cNvSpPr/>
      </xdr:nvSpPr>
      <xdr:spPr>
        <a:xfrm>
          <a:off x="4286250" y="47910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28</xdr:row>
      <xdr:rowOff>19049</xdr:rowOff>
    </xdr:from>
    <xdr:to>
      <xdr:col>8</xdr:col>
      <xdr:colOff>323850</xdr:colOff>
      <xdr:row>28</xdr:row>
      <xdr:rowOff>161924</xdr:rowOff>
    </xdr:to>
    <xdr:cxnSp macro="">
      <xdr:nvCxnSpPr>
        <xdr:cNvPr id="147" name="Connecteur droit 146"/>
        <xdr:cNvCxnSpPr>
          <a:stCxn id="146" idx="0"/>
          <a:endCxn id="146" idx="2"/>
        </xdr:cNvCxnSpPr>
      </xdr:nvCxnSpPr>
      <xdr:spPr>
        <a:xfrm rot="16200000" flipH="1">
          <a:off x="4348162" y="48625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26</xdr:row>
      <xdr:rowOff>38100</xdr:rowOff>
    </xdr:from>
    <xdr:to>
      <xdr:col>8</xdr:col>
      <xdr:colOff>685800</xdr:colOff>
      <xdr:row>26</xdr:row>
      <xdr:rowOff>38100</xdr:rowOff>
    </xdr:to>
    <xdr:cxnSp macro="">
      <xdr:nvCxnSpPr>
        <xdr:cNvPr id="148" name="Connecteur droit 147"/>
        <xdr:cNvCxnSpPr/>
      </xdr:nvCxnSpPr>
      <xdr:spPr>
        <a:xfrm>
          <a:off x="4191000" y="4429125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26</xdr:row>
      <xdr:rowOff>42863</xdr:rowOff>
    </xdr:from>
    <xdr:to>
      <xdr:col>8</xdr:col>
      <xdr:colOff>342900</xdr:colOff>
      <xdr:row>26</xdr:row>
      <xdr:rowOff>171450</xdr:rowOff>
    </xdr:to>
    <xdr:sp macro="" textlink="">
      <xdr:nvSpPr>
        <xdr:cNvPr id="149" name="Forme libre 148"/>
        <xdr:cNvSpPr/>
      </xdr:nvSpPr>
      <xdr:spPr>
        <a:xfrm>
          <a:off x="4219575" y="4433888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47625</xdr:colOff>
      <xdr:row>39</xdr:row>
      <xdr:rowOff>47625</xdr:rowOff>
    </xdr:from>
    <xdr:to>
      <xdr:col>8</xdr:col>
      <xdr:colOff>466725</xdr:colOff>
      <xdr:row>39</xdr:row>
      <xdr:rowOff>152400</xdr:rowOff>
    </xdr:to>
    <xdr:sp macro="" textlink="">
      <xdr:nvSpPr>
        <xdr:cNvPr id="150" name="Rectangle 149"/>
        <xdr:cNvSpPr/>
      </xdr:nvSpPr>
      <xdr:spPr>
        <a:xfrm>
          <a:off x="4143375" y="6915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39</xdr:row>
      <xdr:rowOff>47624</xdr:rowOff>
    </xdr:from>
    <xdr:to>
      <xdr:col>8</xdr:col>
      <xdr:colOff>257175</xdr:colOff>
      <xdr:row>39</xdr:row>
      <xdr:rowOff>152399</xdr:rowOff>
    </xdr:to>
    <xdr:cxnSp macro="">
      <xdr:nvCxnSpPr>
        <xdr:cNvPr id="151" name="Connecteur droit 150"/>
        <xdr:cNvCxnSpPr>
          <a:stCxn id="150" idx="0"/>
          <a:endCxn id="150" idx="2"/>
        </xdr:cNvCxnSpPr>
      </xdr:nvCxnSpPr>
      <xdr:spPr>
        <a:xfrm rot="16200000" flipH="1">
          <a:off x="4300537" y="6967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40</xdr:row>
      <xdr:rowOff>47625</xdr:rowOff>
    </xdr:from>
    <xdr:to>
      <xdr:col>8</xdr:col>
      <xdr:colOff>466725</xdr:colOff>
      <xdr:row>40</xdr:row>
      <xdr:rowOff>152400</xdr:rowOff>
    </xdr:to>
    <xdr:sp macro="" textlink="">
      <xdr:nvSpPr>
        <xdr:cNvPr id="152" name="Rectangle 151"/>
        <xdr:cNvSpPr/>
      </xdr:nvSpPr>
      <xdr:spPr>
        <a:xfrm>
          <a:off x="4143375" y="71056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40</xdr:row>
      <xdr:rowOff>47624</xdr:rowOff>
    </xdr:from>
    <xdr:to>
      <xdr:col>8</xdr:col>
      <xdr:colOff>257175</xdr:colOff>
      <xdr:row>40</xdr:row>
      <xdr:rowOff>152399</xdr:rowOff>
    </xdr:to>
    <xdr:cxnSp macro="">
      <xdr:nvCxnSpPr>
        <xdr:cNvPr id="153" name="Connecteur droit 152"/>
        <xdr:cNvCxnSpPr>
          <a:stCxn id="152" idx="0"/>
          <a:endCxn id="152" idx="2"/>
        </xdr:cNvCxnSpPr>
      </xdr:nvCxnSpPr>
      <xdr:spPr>
        <a:xfrm rot="16200000" flipH="1">
          <a:off x="4300537" y="71580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41</xdr:row>
      <xdr:rowOff>47625</xdr:rowOff>
    </xdr:from>
    <xdr:to>
      <xdr:col>8</xdr:col>
      <xdr:colOff>466725</xdr:colOff>
      <xdr:row>41</xdr:row>
      <xdr:rowOff>152400</xdr:rowOff>
    </xdr:to>
    <xdr:sp macro="" textlink="">
      <xdr:nvSpPr>
        <xdr:cNvPr id="154" name="Rectangle 153"/>
        <xdr:cNvSpPr/>
      </xdr:nvSpPr>
      <xdr:spPr>
        <a:xfrm>
          <a:off x="4143375" y="7296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41</xdr:row>
      <xdr:rowOff>47624</xdr:rowOff>
    </xdr:from>
    <xdr:to>
      <xdr:col>8</xdr:col>
      <xdr:colOff>257175</xdr:colOff>
      <xdr:row>41</xdr:row>
      <xdr:rowOff>152399</xdr:rowOff>
    </xdr:to>
    <xdr:cxnSp macro="">
      <xdr:nvCxnSpPr>
        <xdr:cNvPr id="155" name="Connecteur droit 154"/>
        <xdr:cNvCxnSpPr>
          <a:stCxn id="154" idx="0"/>
          <a:endCxn id="154" idx="2"/>
        </xdr:cNvCxnSpPr>
      </xdr:nvCxnSpPr>
      <xdr:spPr>
        <a:xfrm rot="16200000" flipH="1">
          <a:off x="4300537" y="7348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42</xdr:row>
      <xdr:rowOff>38100</xdr:rowOff>
    </xdr:from>
    <xdr:to>
      <xdr:col>8</xdr:col>
      <xdr:colOff>314325</xdr:colOff>
      <xdr:row>42</xdr:row>
      <xdr:rowOff>152400</xdr:rowOff>
    </xdr:to>
    <xdr:sp macro="" textlink="">
      <xdr:nvSpPr>
        <xdr:cNvPr id="156" name="Rectangle 155"/>
        <xdr:cNvSpPr/>
      </xdr:nvSpPr>
      <xdr:spPr>
        <a:xfrm>
          <a:off x="4295775" y="7477125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37</xdr:row>
      <xdr:rowOff>19050</xdr:rowOff>
    </xdr:from>
    <xdr:to>
      <xdr:col>8</xdr:col>
      <xdr:colOff>457200</xdr:colOff>
      <xdr:row>37</xdr:row>
      <xdr:rowOff>161925</xdr:rowOff>
    </xdr:to>
    <xdr:sp macro="" textlink="">
      <xdr:nvSpPr>
        <xdr:cNvPr id="157" name="Rectangle 156"/>
        <xdr:cNvSpPr/>
      </xdr:nvSpPr>
      <xdr:spPr>
        <a:xfrm>
          <a:off x="4286250" y="65055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37</xdr:row>
      <xdr:rowOff>19049</xdr:rowOff>
    </xdr:from>
    <xdr:to>
      <xdr:col>8</xdr:col>
      <xdr:colOff>323850</xdr:colOff>
      <xdr:row>37</xdr:row>
      <xdr:rowOff>161924</xdr:rowOff>
    </xdr:to>
    <xdr:cxnSp macro="">
      <xdr:nvCxnSpPr>
        <xdr:cNvPr id="158" name="Connecteur droit 157"/>
        <xdr:cNvCxnSpPr>
          <a:stCxn id="157" idx="0"/>
          <a:endCxn id="157" idx="2"/>
        </xdr:cNvCxnSpPr>
      </xdr:nvCxnSpPr>
      <xdr:spPr>
        <a:xfrm rot="16200000" flipH="1">
          <a:off x="4348162" y="65770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38</xdr:row>
      <xdr:rowOff>19050</xdr:rowOff>
    </xdr:from>
    <xdr:to>
      <xdr:col>8</xdr:col>
      <xdr:colOff>457200</xdr:colOff>
      <xdr:row>38</xdr:row>
      <xdr:rowOff>161925</xdr:rowOff>
    </xdr:to>
    <xdr:sp macro="" textlink="">
      <xdr:nvSpPr>
        <xdr:cNvPr id="159" name="Rectangle 158"/>
        <xdr:cNvSpPr/>
      </xdr:nvSpPr>
      <xdr:spPr>
        <a:xfrm>
          <a:off x="4286250" y="66960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38</xdr:row>
      <xdr:rowOff>19049</xdr:rowOff>
    </xdr:from>
    <xdr:to>
      <xdr:col>8</xdr:col>
      <xdr:colOff>323850</xdr:colOff>
      <xdr:row>38</xdr:row>
      <xdr:rowOff>161924</xdr:rowOff>
    </xdr:to>
    <xdr:cxnSp macro="">
      <xdr:nvCxnSpPr>
        <xdr:cNvPr id="160" name="Connecteur droit 159"/>
        <xdr:cNvCxnSpPr>
          <a:stCxn id="159" idx="0"/>
          <a:endCxn id="159" idx="2"/>
        </xdr:cNvCxnSpPr>
      </xdr:nvCxnSpPr>
      <xdr:spPr>
        <a:xfrm rot="16200000" flipH="1">
          <a:off x="4348162" y="67675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36</xdr:row>
      <xdr:rowOff>38100</xdr:rowOff>
    </xdr:from>
    <xdr:to>
      <xdr:col>8</xdr:col>
      <xdr:colOff>685800</xdr:colOff>
      <xdr:row>36</xdr:row>
      <xdr:rowOff>38100</xdr:rowOff>
    </xdr:to>
    <xdr:cxnSp macro="">
      <xdr:nvCxnSpPr>
        <xdr:cNvPr id="161" name="Connecteur droit 160"/>
        <xdr:cNvCxnSpPr/>
      </xdr:nvCxnSpPr>
      <xdr:spPr>
        <a:xfrm>
          <a:off x="4191000" y="6334125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36</xdr:row>
      <xdr:rowOff>42863</xdr:rowOff>
    </xdr:from>
    <xdr:to>
      <xdr:col>8</xdr:col>
      <xdr:colOff>342900</xdr:colOff>
      <xdr:row>36</xdr:row>
      <xdr:rowOff>171450</xdr:rowOff>
    </xdr:to>
    <xdr:sp macro="" textlink="">
      <xdr:nvSpPr>
        <xdr:cNvPr id="162" name="Forme libre 161"/>
        <xdr:cNvSpPr/>
      </xdr:nvSpPr>
      <xdr:spPr>
        <a:xfrm>
          <a:off x="4219575" y="6338888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47625</xdr:colOff>
      <xdr:row>49</xdr:row>
      <xdr:rowOff>47625</xdr:rowOff>
    </xdr:from>
    <xdr:to>
      <xdr:col>8</xdr:col>
      <xdr:colOff>466725</xdr:colOff>
      <xdr:row>49</xdr:row>
      <xdr:rowOff>152400</xdr:rowOff>
    </xdr:to>
    <xdr:sp macro="" textlink="">
      <xdr:nvSpPr>
        <xdr:cNvPr id="163" name="Rectangle 162"/>
        <xdr:cNvSpPr/>
      </xdr:nvSpPr>
      <xdr:spPr>
        <a:xfrm>
          <a:off x="4143375" y="8820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49</xdr:row>
      <xdr:rowOff>47624</xdr:rowOff>
    </xdr:from>
    <xdr:to>
      <xdr:col>8</xdr:col>
      <xdr:colOff>257175</xdr:colOff>
      <xdr:row>49</xdr:row>
      <xdr:rowOff>152399</xdr:rowOff>
    </xdr:to>
    <xdr:cxnSp macro="">
      <xdr:nvCxnSpPr>
        <xdr:cNvPr id="164" name="Connecteur droit 163"/>
        <xdr:cNvCxnSpPr>
          <a:stCxn id="163" idx="0"/>
          <a:endCxn id="163" idx="2"/>
        </xdr:cNvCxnSpPr>
      </xdr:nvCxnSpPr>
      <xdr:spPr>
        <a:xfrm rot="16200000" flipH="1">
          <a:off x="4300537" y="8872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466725</xdr:colOff>
      <xdr:row>50</xdr:row>
      <xdr:rowOff>152400</xdr:rowOff>
    </xdr:to>
    <xdr:sp macro="" textlink="">
      <xdr:nvSpPr>
        <xdr:cNvPr id="165" name="Rectangle 164"/>
        <xdr:cNvSpPr/>
      </xdr:nvSpPr>
      <xdr:spPr>
        <a:xfrm>
          <a:off x="4143375" y="90106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50</xdr:row>
      <xdr:rowOff>47624</xdr:rowOff>
    </xdr:from>
    <xdr:to>
      <xdr:col>8</xdr:col>
      <xdr:colOff>257175</xdr:colOff>
      <xdr:row>50</xdr:row>
      <xdr:rowOff>152399</xdr:rowOff>
    </xdr:to>
    <xdr:cxnSp macro="">
      <xdr:nvCxnSpPr>
        <xdr:cNvPr id="166" name="Connecteur droit 165"/>
        <xdr:cNvCxnSpPr>
          <a:stCxn id="165" idx="0"/>
          <a:endCxn id="165" idx="2"/>
        </xdr:cNvCxnSpPr>
      </xdr:nvCxnSpPr>
      <xdr:spPr>
        <a:xfrm rot="16200000" flipH="1">
          <a:off x="4300537" y="90630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51</xdr:row>
      <xdr:rowOff>47625</xdr:rowOff>
    </xdr:from>
    <xdr:to>
      <xdr:col>8</xdr:col>
      <xdr:colOff>466725</xdr:colOff>
      <xdr:row>51</xdr:row>
      <xdr:rowOff>152400</xdr:rowOff>
    </xdr:to>
    <xdr:sp macro="" textlink="">
      <xdr:nvSpPr>
        <xdr:cNvPr id="167" name="Rectangle 166"/>
        <xdr:cNvSpPr/>
      </xdr:nvSpPr>
      <xdr:spPr>
        <a:xfrm>
          <a:off x="4143375" y="9201150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51</xdr:row>
      <xdr:rowOff>47624</xdr:rowOff>
    </xdr:from>
    <xdr:to>
      <xdr:col>8</xdr:col>
      <xdr:colOff>257175</xdr:colOff>
      <xdr:row>51</xdr:row>
      <xdr:rowOff>152399</xdr:rowOff>
    </xdr:to>
    <xdr:cxnSp macro="">
      <xdr:nvCxnSpPr>
        <xdr:cNvPr id="168" name="Connecteur droit 167"/>
        <xdr:cNvCxnSpPr>
          <a:stCxn id="167" idx="0"/>
          <a:endCxn id="167" idx="2"/>
        </xdr:cNvCxnSpPr>
      </xdr:nvCxnSpPr>
      <xdr:spPr>
        <a:xfrm rot="16200000" flipH="1">
          <a:off x="4300537" y="9253537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52</xdr:row>
      <xdr:rowOff>38100</xdr:rowOff>
    </xdr:from>
    <xdr:to>
      <xdr:col>8</xdr:col>
      <xdr:colOff>314325</xdr:colOff>
      <xdr:row>52</xdr:row>
      <xdr:rowOff>152400</xdr:rowOff>
    </xdr:to>
    <xdr:sp macro="" textlink="">
      <xdr:nvSpPr>
        <xdr:cNvPr id="169" name="Rectangle 168"/>
        <xdr:cNvSpPr/>
      </xdr:nvSpPr>
      <xdr:spPr>
        <a:xfrm>
          <a:off x="4295775" y="9382125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47</xdr:row>
      <xdr:rowOff>19050</xdr:rowOff>
    </xdr:from>
    <xdr:to>
      <xdr:col>8</xdr:col>
      <xdr:colOff>457200</xdr:colOff>
      <xdr:row>47</xdr:row>
      <xdr:rowOff>161925</xdr:rowOff>
    </xdr:to>
    <xdr:sp macro="" textlink="">
      <xdr:nvSpPr>
        <xdr:cNvPr id="170" name="Rectangle 169"/>
        <xdr:cNvSpPr/>
      </xdr:nvSpPr>
      <xdr:spPr>
        <a:xfrm>
          <a:off x="4286250" y="84105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47</xdr:row>
      <xdr:rowOff>19049</xdr:rowOff>
    </xdr:from>
    <xdr:to>
      <xdr:col>8</xdr:col>
      <xdr:colOff>323850</xdr:colOff>
      <xdr:row>47</xdr:row>
      <xdr:rowOff>161924</xdr:rowOff>
    </xdr:to>
    <xdr:cxnSp macro="">
      <xdr:nvCxnSpPr>
        <xdr:cNvPr id="171" name="Connecteur droit 170"/>
        <xdr:cNvCxnSpPr>
          <a:stCxn id="170" idx="0"/>
          <a:endCxn id="170" idx="2"/>
        </xdr:cNvCxnSpPr>
      </xdr:nvCxnSpPr>
      <xdr:spPr>
        <a:xfrm rot="16200000" flipH="1">
          <a:off x="4348162" y="84820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48</xdr:row>
      <xdr:rowOff>19050</xdr:rowOff>
    </xdr:from>
    <xdr:to>
      <xdr:col>8</xdr:col>
      <xdr:colOff>457200</xdr:colOff>
      <xdr:row>48</xdr:row>
      <xdr:rowOff>161925</xdr:rowOff>
    </xdr:to>
    <xdr:sp macro="" textlink="">
      <xdr:nvSpPr>
        <xdr:cNvPr id="172" name="Rectangle 171"/>
        <xdr:cNvSpPr/>
      </xdr:nvSpPr>
      <xdr:spPr>
        <a:xfrm>
          <a:off x="4286250" y="8601075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48</xdr:row>
      <xdr:rowOff>19049</xdr:rowOff>
    </xdr:from>
    <xdr:to>
      <xdr:col>8</xdr:col>
      <xdr:colOff>323850</xdr:colOff>
      <xdr:row>48</xdr:row>
      <xdr:rowOff>161924</xdr:rowOff>
    </xdr:to>
    <xdr:cxnSp macro="">
      <xdr:nvCxnSpPr>
        <xdr:cNvPr id="173" name="Connecteur droit 172"/>
        <xdr:cNvCxnSpPr>
          <a:stCxn id="172" idx="0"/>
          <a:endCxn id="172" idx="2"/>
        </xdr:cNvCxnSpPr>
      </xdr:nvCxnSpPr>
      <xdr:spPr>
        <a:xfrm rot="16200000" flipH="1">
          <a:off x="4348162" y="8672512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46</xdr:row>
      <xdr:rowOff>38100</xdr:rowOff>
    </xdr:from>
    <xdr:to>
      <xdr:col>8</xdr:col>
      <xdr:colOff>685800</xdr:colOff>
      <xdr:row>46</xdr:row>
      <xdr:rowOff>38100</xdr:rowOff>
    </xdr:to>
    <xdr:cxnSp macro="">
      <xdr:nvCxnSpPr>
        <xdr:cNvPr id="174" name="Connecteur droit 173"/>
        <xdr:cNvCxnSpPr/>
      </xdr:nvCxnSpPr>
      <xdr:spPr>
        <a:xfrm>
          <a:off x="4191000" y="8239125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46</xdr:row>
      <xdr:rowOff>42863</xdr:rowOff>
    </xdr:from>
    <xdr:to>
      <xdr:col>8</xdr:col>
      <xdr:colOff>342900</xdr:colOff>
      <xdr:row>46</xdr:row>
      <xdr:rowOff>171450</xdr:rowOff>
    </xdr:to>
    <xdr:sp macro="" textlink="">
      <xdr:nvSpPr>
        <xdr:cNvPr id="175" name="Forme libre 174"/>
        <xdr:cNvSpPr/>
      </xdr:nvSpPr>
      <xdr:spPr>
        <a:xfrm>
          <a:off x="4219575" y="8243888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38100</xdr:colOff>
      <xdr:row>5</xdr:row>
      <xdr:rowOff>57150</xdr:rowOff>
    </xdr:from>
    <xdr:to>
      <xdr:col>8</xdr:col>
      <xdr:colOff>376238</xdr:colOff>
      <xdr:row>5</xdr:row>
      <xdr:rowOff>57150</xdr:rowOff>
    </xdr:to>
    <xdr:cxnSp macro="">
      <xdr:nvCxnSpPr>
        <xdr:cNvPr id="176" name="Connecteur droit 175"/>
        <xdr:cNvCxnSpPr/>
      </xdr:nvCxnSpPr>
      <xdr:spPr>
        <a:xfrm>
          <a:off x="4133850" y="43815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</xdr:row>
      <xdr:rowOff>57150</xdr:rowOff>
    </xdr:from>
    <xdr:to>
      <xdr:col>8</xdr:col>
      <xdr:colOff>747713</xdr:colOff>
      <xdr:row>5</xdr:row>
      <xdr:rowOff>176213</xdr:rowOff>
    </xdr:to>
    <xdr:cxnSp macro="">
      <xdr:nvCxnSpPr>
        <xdr:cNvPr id="177" name="Connecteur droit 176"/>
        <xdr:cNvCxnSpPr/>
      </xdr:nvCxnSpPr>
      <xdr:spPr>
        <a:xfrm>
          <a:off x="4476750" y="43815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5</xdr:row>
      <xdr:rowOff>171450</xdr:rowOff>
    </xdr:from>
    <xdr:to>
      <xdr:col>8</xdr:col>
      <xdr:colOff>742951</xdr:colOff>
      <xdr:row>5</xdr:row>
      <xdr:rowOff>171450</xdr:rowOff>
    </xdr:to>
    <xdr:cxnSp macro="">
      <xdr:nvCxnSpPr>
        <xdr:cNvPr id="178" name="Connecteur droit 177"/>
        <xdr:cNvCxnSpPr/>
      </xdr:nvCxnSpPr>
      <xdr:spPr>
        <a:xfrm rot="10800000">
          <a:off x="4124326" y="55245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5</xdr:row>
      <xdr:rowOff>52389</xdr:rowOff>
    </xdr:from>
    <xdr:to>
      <xdr:col>8</xdr:col>
      <xdr:colOff>38103</xdr:colOff>
      <xdr:row>5</xdr:row>
      <xdr:rowOff>171450</xdr:rowOff>
    </xdr:to>
    <xdr:cxnSp macro="">
      <xdr:nvCxnSpPr>
        <xdr:cNvPr id="179" name="Connecteur droit 178"/>
        <xdr:cNvCxnSpPr/>
      </xdr:nvCxnSpPr>
      <xdr:spPr>
        <a:xfrm rot="5400000" flipH="1" flipV="1">
          <a:off x="4074321" y="49291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376238</xdr:colOff>
      <xdr:row>14</xdr:row>
      <xdr:rowOff>57150</xdr:rowOff>
    </xdr:to>
    <xdr:cxnSp macro="">
      <xdr:nvCxnSpPr>
        <xdr:cNvPr id="180" name="Connecteur droit 179"/>
        <xdr:cNvCxnSpPr/>
      </xdr:nvCxnSpPr>
      <xdr:spPr>
        <a:xfrm>
          <a:off x="4133850" y="21621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14</xdr:row>
      <xdr:rowOff>57150</xdr:rowOff>
    </xdr:from>
    <xdr:to>
      <xdr:col>8</xdr:col>
      <xdr:colOff>747713</xdr:colOff>
      <xdr:row>14</xdr:row>
      <xdr:rowOff>176213</xdr:rowOff>
    </xdr:to>
    <xdr:cxnSp macro="">
      <xdr:nvCxnSpPr>
        <xdr:cNvPr id="181" name="Connecteur droit 180"/>
        <xdr:cNvCxnSpPr/>
      </xdr:nvCxnSpPr>
      <xdr:spPr>
        <a:xfrm>
          <a:off x="4476750" y="21621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14</xdr:row>
      <xdr:rowOff>171450</xdr:rowOff>
    </xdr:from>
    <xdr:to>
      <xdr:col>8</xdr:col>
      <xdr:colOff>742951</xdr:colOff>
      <xdr:row>14</xdr:row>
      <xdr:rowOff>171450</xdr:rowOff>
    </xdr:to>
    <xdr:cxnSp macro="">
      <xdr:nvCxnSpPr>
        <xdr:cNvPr id="182" name="Connecteur droit 181"/>
        <xdr:cNvCxnSpPr/>
      </xdr:nvCxnSpPr>
      <xdr:spPr>
        <a:xfrm rot="10800000">
          <a:off x="4124326" y="22764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14</xdr:row>
      <xdr:rowOff>52389</xdr:rowOff>
    </xdr:from>
    <xdr:to>
      <xdr:col>8</xdr:col>
      <xdr:colOff>38103</xdr:colOff>
      <xdr:row>14</xdr:row>
      <xdr:rowOff>171450</xdr:rowOff>
    </xdr:to>
    <xdr:cxnSp macro="">
      <xdr:nvCxnSpPr>
        <xdr:cNvPr id="183" name="Connecteur droit 182"/>
        <xdr:cNvCxnSpPr/>
      </xdr:nvCxnSpPr>
      <xdr:spPr>
        <a:xfrm rot="5400000" flipH="1" flipV="1">
          <a:off x="4074321" y="22169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376238</xdr:colOff>
      <xdr:row>15</xdr:row>
      <xdr:rowOff>57150</xdr:rowOff>
    </xdr:to>
    <xdr:cxnSp macro="">
      <xdr:nvCxnSpPr>
        <xdr:cNvPr id="184" name="Connecteur droit 183"/>
        <xdr:cNvCxnSpPr/>
      </xdr:nvCxnSpPr>
      <xdr:spPr>
        <a:xfrm>
          <a:off x="4133850" y="23526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15</xdr:row>
      <xdr:rowOff>57150</xdr:rowOff>
    </xdr:from>
    <xdr:to>
      <xdr:col>8</xdr:col>
      <xdr:colOff>747713</xdr:colOff>
      <xdr:row>15</xdr:row>
      <xdr:rowOff>176213</xdr:rowOff>
    </xdr:to>
    <xdr:cxnSp macro="">
      <xdr:nvCxnSpPr>
        <xdr:cNvPr id="185" name="Connecteur droit 184"/>
        <xdr:cNvCxnSpPr/>
      </xdr:nvCxnSpPr>
      <xdr:spPr>
        <a:xfrm>
          <a:off x="4476750" y="23526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15</xdr:row>
      <xdr:rowOff>171450</xdr:rowOff>
    </xdr:from>
    <xdr:to>
      <xdr:col>8</xdr:col>
      <xdr:colOff>742951</xdr:colOff>
      <xdr:row>15</xdr:row>
      <xdr:rowOff>171450</xdr:rowOff>
    </xdr:to>
    <xdr:cxnSp macro="">
      <xdr:nvCxnSpPr>
        <xdr:cNvPr id="186" name="Connecteur droit 185"/>
        <xdr:cNvCxnSpPr/>
      </xdr:nvCxnSpPr>
      <xdr:spPr>
        <a:xfrm rot="10800000">
          <a:off x="4124326" y="24669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15</xdr:row>
      <xdr:rowOff>52389</xdr:rowOff>
    </xdr:from>
    <xdr:to>
      <xdr:col>8</xdr:col>
      <xdr:colOff>38103</xdr:colOff>
      <xdr:row>15</xdr:row>
      <xdr:rowOff>171450</xdr:rowOff>
    </xdr:to>
    <xdr:cxnSp macro="">
      <xdr:nvCxnSpPr>
        <xdr:cNvPr id="187" name="Connecteur droit 186"/>
        <xdr:cNvCxnSpPr/>
      </xdr:nvCxnSpPr>
      <xdr:spPr>
        <a:xfrm rot="5400000" flipH="1" flipV="1">
          <a:off x="4074321" y="24074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24</xdr:row>
      <xdr:rowOff>57150</xdr:rowOff>
    </xdr:from>
    <xdr:to>
      <xdr:col>8</xdr:col>
      <xdr:colOff>376238</xdr:colOff>
      <xdr:row>24</xdr:row>
      <xdr:rowOff>57150</xdr:rowOff>
    </xdr:to>
    <xdr:cxnSp macro="">
      <xdr:nvCxnSpPr>
        <xdr:cNvPr id="188" name="Connecteur droit 187"/>
        <xdr:cNvCxnSpPr/>
      </xdr:nvCxnSpPr>
      <xdr:spPr>
        <a:xfrm>
          <a:off x="4133850" y="40671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24</xdr:row>
      <xdr:rowOff>57150</xdr:rowOff>
    </xdr:from>
    <xdr:to>
      <xdr:col>8</xdr:col>
      <xdr:colOff>747713</xdr:colOff>
      <xdr:row>24</xdr:row>
      <xdr:rowOff>176213</xdr:rowOff>
    </xdr:to>
    <xdr:cxnSp macro="">
      <xdr:nvCxnSpPr>
        <xdr:cNvPr id="189" name="Connecteur droit 188"/>
        <xdr:cNvCxnSpPr/>
      </xdr:nvCxnSpPr>
      <xdr:spPr>
        <a:xfrm>
          <a:off x="4476750" y="40671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24</xdr:row>
      <xdr:rowOff>171450</xdr:rowOff>
    </xdr:from>
    <xdr:to>
      <xdr:col>8</xdr:col>
      <xdr:colOff>742951</xdr:colOff>
      <xdr:row>24</xdr:row>
      <xdr:rowOff>171450</xdr:rowOff>
    </xdr:to>
    <xdr:cxnSp macro="">
      <xdr:nvCxnSpPr>
        <xdr:cNvPr id="190" name="Connecteur droit 189"/>
        <xdr:cNvCxnSpPr/>
      </xdr:nvCxnSpPr>
      <xdr:spPr>
        <a:xfrm rot="10800000">
          <a:off x="4124326" y="41814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24</xdr:row>
      <xdr:rowOff>52389</xdr:rowOff>
    </xdr:from>
    <xdr:to>
      <xdr:col>8</xdr:col>
      <xdr:colOff>38103</xdr:colOff>
      <xdr:row>24</xdr:row>
      <xdr:rowOff>171450</xdr:rowOff>
    </xdr:to>
    <xdr:cxnSp macro="">
      <xdr:nvCxnSpPr>
        <xdr:cNvPr id="191" name="Connecteur droit 190"/>
        <xdr:cNvCxnSpPr/>
      </xdr:nvCxnSpPr>
      <xdr:spPr>
        <a:xfrm rot="5400000" flipH="1" flipV="1">
          <a:off x="4074321" y="41219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25</xdr:row>
      <xdr:rowOff>57150</xdr:rowOff>
    </xdr:from>
    <xdr:to>
      <xdr:col>8</xdr:col>
      <xdr:colOff>376238</xdr:colOff>
      <xdr:row>25</xdr:row>
      <xdr:rowOff>57150</xdr:rowOff>
    </xdr:to>
    <xdr:cxnSp macro="">
      <xdr:nvCxnSpPr>
        <xdr:cNvPr id="192" name="Connecteur droit 191"/>
        <xdr:cNvCxnSpPr/>
      </xdr:nvCxnSpPr>
      <xdr:spPr>
        <a:xfrm>
          <a:off x="4133850" y="42576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25</xdr:row>
      <xdr:rowOff>57150</xdr:rowOff>
    </xdr:from>
    <xdr:to>
      <xdr:col>8</xdr:col>
      <xdr:colOff>747713</xdr:colOff>
      <xdr:row>25</xdr:row>
      <xdr:rowOff>176213</xdr:rowOff>
    </xdr:to>
    <xdr:cxnSp macro="">
      <xdr:nvCxnSpPr>
        <xdr:cNvPr id="193" name="Connecteur droit 192"/>
        <xdr:cNvCxnSpPr/>
      </xdr:nvCxnSpPr>
      <xdr:spPr>
        <a:xfrm>
          <a:off x="4476750" y="42576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25</xdr:row>
      <xdr:rowOff>171450</xdr:rowOff>
    </xdr:from>
    <xdr:to>
      <xdr:col>8</xdr:col>
      <xdr:colOff>742951</xdr:colOff>
      <xdr:row>25</xdr:row>
      <xdr:rowOff>171450</xdr:rowOff>
    </xdr:to>
    <xdr:cxnSp macro="">
      <xdr:nvCxnSpPr>
        <xdr:cNvPr id="194" name="Connecteur droit 193"/>
        <xdr:cNvCxnSpPr/>
      </xdr:nvCxnSpPr>
      <xdr:spPr>
        <a:xfrm rot="10800000">
          <a:off x="4124326" y="43719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25</xdr:row>
      <xdr:rowOff>52389</xdr:rowOff>
    </xdr:from>
    <xdr:to>
      <xdr:col>8</xdr:col>
      <xdr:colOff>38103</xdr:colOff>
      <xdr:row>25</xdr:row>
      <xdr:rowOff>171450</xdr:rowOff>
    </xdr:to>
    <xdr:cxnSp macro="">
      <xdr:nvCxnSpPr>
        <xdr:cNvPr id="195" name="Connecteur droit 194"/>
        <xdr:cNvCxnSpPr/>
      </xdr:nvCxnSpPr>
      <xdr:spPr>
        <a:xfrm rot="5400000" flipH="1" flipV="1">
          <a:off x="4074321" y="43124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34</xdr:row>
      <xdr:rowOff>57150</xdr:rowOff>
    </xdr:from>
    <xdr:to>
      <xdr:col>8</xdr:col>
      <xdr:colOff>376238</xdr:colOff>
      <xdr:row>34</xdr:row>
      <xdr:rowOff>57150</xdr:rowOff>
    </xdr:to>
    <xdr:cxnSp macro="">
      <xdr:nvCxnSpPr>
        <xdr:cNvPr id="196" name="Connecteur droit 195"/>
        <xdr:cNvCxnSpPr/>
      </xdr:nvCxnSpPr>
      <xdr:spPr>
        <a:xfrm>
          <a:off x="4133850" y="59721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34</xdr:row>
      <xdr:rowOff>57150</xdr:rowOff>
    </xdr:from>
    <xdr:to>
      <xdr:col>8</xdr:col>
      <xdr:colOff>747713</xdr:colOff>
      <xdr:row>34</xdr:row>
      <xdr:rowOff>176213</xdr:rowOff>
    </xdr:to>
    <xdr:cxnSp macro="">
      <xdr:nvCxnSpPr>
        <xdr:cNvPr id="197" name="Connecteur droit 196"/>
        <xdr:cNvCxnSpPr/>
      </xdr:nvCxnSpPr>
      <xdr:spPr>
        <a:xfrm>
          <a:off x="4476750" y="59721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34</xdr:row>
      <xdr:rowOff>171450</xdr:rowOff>
    </xdr:from>
    <xdr:to>
      <xdr:col>8</xdr:col>
      <xdr:colOff>742951</xdr:colOff>
      <xdr:row>34</xdr:row>
      <xdr:rowOff>171450</xdr:rowOff>
    </xdr:to>
    <xdr:cxnSp macro="">
      <xdr:nvCxnSpPr>
        <xdr:cNvPr id="198" name="Connecteur droit 197"/>
        <xdr:cNvCxnSpPr/>
      </xdr:nvCxnSpPr>
      <xdr:spPr>
        <a:xfrm rot="10800000">
          <a:off x="4124326" y="60864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34</xdr:row>
      <xdr:rowOff>52389</xdr:rowOff>
    </xdr:from>
    <xdr:to>
      <xdr:col>8</xdr:col>
      <xdr:colOff>38103</xdr:colOff>
      <xdr:row>34</xdr:row>
      <xdr:rowOff>171450</xdr:rowOff>
    </xdr:to>
    <xdr:cxnSp macro="">
      <xdr:nvCxnSpPr>
        <xdr:cNvPr id="199" name="Connecteur droit 198"/>
        <xdr:cNvCxnSpPr/>
      </xdr:nvCxnSpPr>
      <xdr:spPr>
        <a:xfrm rot="5400000" flipH="1" flipV="1">
          <a:off x="4074321" y="60269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35</xdr:row>
      <xdr:rowOff>57150</xdr:rowOff>
    </xdr:from>
    <xdr:to>
      <xdr:col>8</xdr:col>
      <xdr:colOff>376238</xdr:colOff>
      <xdr:row>35</xdr:row>
      <xdr:rowOff>57150</xdr:rowOff>
    </xdr:to>
    <xdr:cxnSp macro="">
      <xdr:nvCxnSpPr>
        <xdr:cNvPr id="200" name="Connecteur droit 199"/>
        <xdr:cNvCxnSpPr/>
      </xdr:nvCxnSpPr>
      <xdr:spPr>
        <a:xfrm>
          <a:off x="4133850" y="61626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35</xdr:row>
      <xdr:rowOff>57150</xdr:rowOff>
    </xdr:from>
    <xdr:to>
      <xdr:col>8</xdr:col>
      <xdr:colOff>747713</xdr:colOff>
      <xdr:row>35</xdr:row>
      <xdr:rowOff>176213</xdr:rowOff>
    </xdr:to>
    <xdr:cxnSp macro="">
      <xdr:nvCxnSpPr>
        <xdr:cNvPr id="201" name="Connecteur droit 200"/>
        <xdr:cNvCxnSpPr/>
      </xdr:nvCxnSpPr>
      <xdr:spPr>
        <a:xfrm>
          <a:off x="4476750" y="61626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35</xdr:row>
      <xdr:rowOff>171450</xdr:rowOff>
    </xdr:from>
    <xdr:to>
      <xdr:col>8</xdr:col>
      <xdr:colOff>742951</xdr:colOff>
      <xdr:row>35</xdr:row>
      <xdr:rowOff>171450</xdr:rowOff>
    </xdr:to>
    <xdr:cxnSp macro="">
      <xdr:nvCxnSpPr>
        <xdr:cNvPr id="202" name="Connecteur droit 201"/>
        <xdr:cNvCxnSpPr/>
      </xdr:nvCxnSpPr>
      <xdr:spPr>
        <a:xfrm rot="10800000">
          <a:off x="4124326" y="62769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35</xdr:row>
      <xdr:rowOff>52389</xdr:rowOff>
    </xdr:from>
    <xdr:to>
      <xdr:col>8</xdr:col>
      <xdr:colOff>38103</xdr:colOff>
      <xdr:row>35</xdr:row>
      <xdr:rowOff>171450</xdr:rowOff>
    </xdr:to>
    <xdr:cxnSp macro="">
      <xdr:nvCxnSpPr>
        <xdr:cNvPr id="203" name="Connecteur droit 202"/>
        <xdr:cNvCxnSpPr/>
      </xdr:nvCxnSpPr>
      <xdr:spPr>
        <a:xfrm rot="5400000" flipH="1" flipV="1">
          <a:off x="4074321" y="62174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44</xdr:row>
      <xdr:rowOff>57150</xdr:rowOff>
    </xdr:from>
    <xdr:to>
      <xdr:col>8</xdr:col>
      <xdr:colOff>376238</xdr:colOff>
      <xdr:row>44</xdr:row>
      <xdr:rowOff>57150</xdr:rowOff>
    </xdr:to>
    <xdr:cxnSp macro="">
      <xdr:nvCxnSpPr>
        <xdr:cNvPr id="204" name="Connecteur droit 203"/>
        <xdr:cNvCxnSpPr/>
      </xdr:nvCxnSpPr>
      <xdr:spPr>
        <a:xfrm>
          <a:off x="4133850" y="78771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44</xdr:row>
      <xdr:rowOff>57150</xdr:rowOff>
    </xdr:from>
    <xdr:to>
      <xdr:col>8</xdr:col>
      <xdr:colOff>747713</xdr:colOff>
      <xdr:row>44</xdr:row>
      <xdr:rowOff>176213</xdr:rowOff>
    </xdr:to>
    <xdr:cxnSp macro="">
      <xdr:nvCxnSpPr>
        <xdr:cNvPr id="205" name="Connecteur droit 204"/>
        <xdr:cNvCxnSpPr/>
      </xdr:nvCxnSpPr>
      <xdr:spPr>
        <a:xfrm>
          <a:off x="4476750" y="78771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44</xdr:row>
      <xdr:rowOff>171450</xdr:rowOff>
    </xdr:from>
    <xdr:to>
      <xdr:col>8</xdr:col>
      <xdr:colOff>742951</xdr:colOff>
      <xdr:row>44</xdr:row>
      <xdr:rowOff>171450</xdr:rowOff>
    </xdr:to>
    <xdr:cxnSp macro="">
      <xdr:nvCxnSpPr>
        <xdr:cNvPr id="206" name="Connecteur droit 205"/>
        <xdr:cNvCxnSpPr/>
      </xdr:nvCxnSpPr>
      <xdr:spPr>
        <a:xfrm rot="10800000">
          <a:off x="4124326" y="79914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44</xdr:row>
      <xdr:rowOff>52389</xdr:rowOff>
    </xdr:from>
    <xdr:to>
      <xdr:col>8</xdr:col>
      <xdr:colOff>38103</xdr:colOff>
      <xdr:row>44</xdr:row>
      <xdr:rowOff>171450</xdr:rowOff>
    </xdr:to>
    <xdr:cxnSp macro="">
      <xdr:nvCxnSpPr>
        <xdr:cNvPr id="207" name="Connecteur droit 206"/>
        <xdr:cNvCxnSpPr/>
      </xdr:nvCxnSpPr>
      <xdr:spPr>
        <a:xfrm rot="5400000" flipH="1" flipV="1">
          <a:off x="4074321" y="79319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45</xdr:row>
      <xdr:rowOff>57150</xdr:rowOff>
    </xdr:from>
    <xdr:to>
      <xdr:col>8</xdr:col>
      <xdr:colOff>376238</xdr:colOff>
      <xdr:row>45</xdr:row>
      <xdr:rowOff>57150</xdr:rowOff>
    </xdr:to>
    <xdr:cxnSp macro="">
      <xdr:nvCxnSpPr>
        <xdr:cNvPr id="208" name="Connecteur droit 207"/>
        <xdr:cNvCxnSpPr/>
      </xdr:nvCxnSpPr>
      <xdr:spPr>
        <a:xfrm>
          <a:off x="4133850" y="8067675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45</xdr:row>
      <xdr:rowOff>57150</xdr:rowOff>
    </xdr:from>
    <xdr:to>
      <xdr:col>8</xdr:col>
      <xdr:colOff>747713</xdr:colOff>
      <xdr:row>45</xdr:row>
      <xdr:rowOff>176213</xdr:rowOff>
    </xdr:to>
    <xdr:cxnSp macro="">
      <xdr:nvCxnSpPr>
        <xdr:cNvPr id="209" name="Connecteur droit 208"/>
        <xdr:cNvCxnSpPr/>
      </xdr:nvCxnSpPr>
      <xdr:spPr>
        <a:xfrm>
          <a:off x="4476750" y="8067675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45</xdr:row>
      <xdr:rowOff>171450</xdr:rowOff>
    </xdr:from>
    <xdr:to>
      <xdr:col>8</xdr:col>
      <xdr:colOff>742951</xdr:colOff>
      <xdr:row>45</xdr:row>
      <xdr:rowOff>171450</xdr:rowOff>
    </xdr:to>
    <xdr:cxnSp macro="">
      <xdr:nvCxnSpPr>
        <xdr:cNvPr id="210" name="Connecteur droit 209"/>
        <xdr:cNvCxnSpPr/>
      </xdr:nvCxnSpPr>
      <xdr:spPr>
        <a:xfrm rot="10800000">
          <a:off x="4124326" y="8181975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45</xdr:row>
      <xdr:rowOff>52389</xdr:rowOff>
    </xdr:from>
    <xdr:to>
      <xdr:col>8</xdr:col>
      <xdr:colOff>38103</xdr:colOff>
      <xdr:row>45</xdr:row>
      <xdr:rowOff>171450</xdr:rowOff>
    </xdr:to>
    <xdr:cxnSp macro="">
      <xdr:nvCxnSpPr>
        <xdr:cNvPr id="211" name="Connecteur droit 210"/>
        <xdr:cNvCxnSpPr/>
      </xdr:nvCxnSpPr>
      <xdr:spPr>
        <a:xfrm rot="5400000" flipH="1" flipV="1">
          <a:off x="4074321" y="8122444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79</xdr:row>
      <xdr:rowOff>47625</xdr:rowOff>
    </xdr:from>
    <xdr:to>
      <xdr:col>8</xdr:col>
      <xdr:colOff>466725</xdr:colOff>
      <xdr:row>79</xdr:row>
      <xdr:rowOff>152400</xdr:rowOff>
    </xdr:to>
    <xdr:sp macro="" textlink="">
      <xdr:nvSpPr>
        <xdr:cNvPr id="212" name="Rectangle 211"/>
        <xdr:cNvSpPr/>
      </xdr:nvSpPr>
      <xdr:spPr>
        <a:xfrm>
          <a:off x="5819775" y="890587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79</xdr:row>
      <xdr:rowOff>47624</xdr:rowOff>
    </xdr:from>
    <xdr:to>
      <xdr:col>8</xdr:col>
      <xdr:colOff>257175</xdr:colOff>
      <xdr:row>79</xdr:row>
      <xdr:rowOff>152399</xdr:rowOff>
    </xdr:to>
    <xdr:cxnSp macro="">
      <xdr:nvCxnSpPr>
        <xdr:cNvPr id="213" name="Connecteur droit 212"/>
        <xdr:cNvCxnSpPr>
          <a:stCxn id="212" idx="0"/>
          <a:endCxn id="212" idx="2"/>
        </xdr:cNvCxnSpPr>
      </xdr:nvCxnSpPr>
      <xdr:spPr>
        <a:xfrm rot="16200000" flipH="1">
          <a:off x="5976937" y="895826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80</xdr:row>
      <xdr:rowOff>47625</xdr:rowOff>
    </xdr:from>
    <xdr:to>
      <xdr:col>8</xdr:col>
      <xdr:colOff>466725</xdr:colOff>
      <xdr:row>80</xdr:row>
      <xdr:rowOff>152400</xdr:rowOff>
    </xdr:to>
    <xdr:sp macro="" textlink="">
      <xdr:nvSpPr>
        <xdr:cNvPr id="214" name="Rectangle 213"/>
        <xdr:cNvSpPr/>
      </xdr:nvSpPr>
      <xdr:spPr>
        <a:xfrm>
          <a:off x="5819775" y="909637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80</xdr:row>
      <xdr:rowOff>47624</xdr:rowOff>
    </xdr:from>
    <xdr:to>
      <xdr:col>8</xdr:col>
      <xdr:colOff>257175</xdr:colOff>
      <xdr:row>80</xdr:row>
      <xdr:rowOff>152399</xdr:rowOff>
    </xdr:to>
    <xdr:cxnSp macro="">
      <xdr:nvCxnSpPr>
        <xdr:cNvPr id="215" name="Connecteur droit 214"/>
        <xdr:cNvCxnSpPr>
          <a:stCxn id="214" idx="0"/>
          <a:endCxn id="214" idx="2"/>
        </xdr:cNvCxnSpPr>
      </xdr:nvCxnSpPr>
      <xdr:spPr>
        <a:xfrm rot="16200000" flipH="1">
          <a:off x="5976937" y="914876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81</xdr:row>
      <xdr:rowOff>47625</xdr:rowOff>
    </xdr:from>
    <xdr:to>
      <xdr:col>8</xdr:col>
      <xdr:colOff>466725</xdr:colOff>
      <xdr:row>81</xdr:row>
      <xdr:rowOff>152400</xdr:rowOff>
    </xdr:to>
    <xdr:sp macro="" textlink="">
      <xdr:nvSpPr>
        <xdr:cNvPr id="216" name="Rectangle 215"/>
        <xdr:cNvSpPr/>
      </xdr:nvSpPr>
      <xdr:spPr>
        <a:xfrm>
          <a:off x="5819775" y="928687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81</xdr:row>
      <xdr:rowOff>47624</xdr:rowOff>
    </xdr:from>
    <xdr:to>
      <xdr:col>8</xdr:col>
      <xdr:colOff>257175</xdr:colOff>
      <xdr:row>81</xdr:row>
      <xdr:rowOff>152399</xdr:rowOff>
    </xdr:to>
    <xdr:cxnSp macro="">
      <xdr:nvCxnSpPr>
        <xdr:cNvPr id="217" name="Connecteur droit 216"/>
        <xdr:cNvCxnSpPr>
          <a:stCxn id="216" idx="0"/>
          <a:endCxn id="216" idx="2"/>
        </xdr:cNvCxnSpPr>
      </xdr:nvCxnSpPr>
      <xdr:spPr>
        <a:xfrm rot="16200000" flipH="1">
          <a:off x="5976937" y="933926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82</xdr:row>
      <xdr:rowOff>38100</xdr:rowOff>
    </xdr:from>
    <xdr:to>
      <xdr:col>8</xdr:col>
      <xdr:colOff>314325</xdr:colOff>
      <xdr:row>82</xdr:row>
      <xdr:rowOff>152400</xdr:rowOff>
    </xdr:to>
    <xdr:sp macro="" textlink="">
      <xdr:nvSpPr>
        <xdr:cNvPr id="218" name="Rectangle 217"/>
        <xdr:cNvSpPr/>
      </xdr:nvSpPr>
      <xdr:spPr>
        <a:xfrm>
          <a:off x="5972175" y="9467850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77</xdr:row>
      <xdr:rowOff>19050</xdr:rowOff>
    </xdr:from>
    <xdr:to>
      <xdr:col>8</xdr:col>
      <xdr:colOff>457200</xdr:colOff>
      <xdr:row>77</xdr:row>
      <xdr:rowOff>161925</xdr:rowOff>
    </xdr:to>
    <xdr:sp macro="" textlink="">
      <xdr:nvSpPr>
        <xdr:cNvPr id="219" name="Rectangle 218"/>
        <xdr:cNvSpPr/>
      </xdr:nvSpPr>
      <xdr:spPr>
        <a:xfrm>
          <a:off x="5962650" y="8496300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77</xdr:row>
      <xdr:rowOff>19049</xdr:rowOff>
    </xdr:from>
    <xdr:to>
      <xdr:col>8</xdr:col>
      <xdr:colOff>323850</xdr:colOff>
      <xdr:row>77</xdr:row>
      <xdr:rowOff>161924</xdr:rowOff>
    </xdr:to>
    <xdr:cxnSp macro="">
      <xdr:nvCxnSpPr>
        <xdr:cNvPr id="220" name="Connecteur droit 219"/>
        <xdr:cNvCxnSpPr>
          <a:stCxn id="219" idx="0"/>
          <a:endCxn id="219" idx="2"/>
        </xdr:cNvCxnSpPr>
      </xdr:nvCxnSpPr>
      <xdr:spPr>
        <a:xfrm rot="16200000" flipH="1">
          <a:off x="6024562" y="8567737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78</xdr:row>
      <xdr:rowOff>19050</xdr:rowOff>
    </xdr:from>
    <xdr:to>
      <xdr:col>8</xdr:col>
      <xdr:colOff>457200</xdr:colOff>
      <xdr:row>78</xdr:row>
      <xdr:rowOff>161925</xdr:rowOff>
    </xdr:to>
    <xdr:sp macro="" textlink="">
      <xdr:nvSpPr>
        <xdr:cNvPr id="221" name="Rectangle 220"/>
        <xdr:cNvSpPr/>
      </xdr:nvSpPr>
      <xdr:spPr>
        <a:xfrm>
          <a:off x="5962650" y="8686800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78</xdr:row>
      <xdr:rowOff>19049</xdr:rowOff>
    </xdr:from>
    <xdr:to>
      <xdr:col>8</xdr:col>
      <xdr:colOff>323850</xdr:colOff>
      <xdr:row>78</xdr:row>
      <xdr:rowOff>161924</xdr:rowOff>
    </xdr:to>
    <xdr:cxnSp macro="">
      <xdr:nvCxnSpPr>
        <xdr:cNvPr id="222" name="Connecteur droit 221"/>
        <xdr:cNvCxnSpPr>
          <a:stCxn id="221" idx="0"/>
          <a:endCxn id="221" idx="2"/>
        </xdr:cNvCxnSpPr>
      </xdr:nvCxnSpPr>
      <xdr:spPr>
        <a:xfrm rot="16200000" flipH="1">
          <a:off x="6024562" y="8758237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76</xdr:row>
      <xdr:rowOff>38100</xdr:rowOff>
    </xdr:from>
    <xdr:to>
      <xdr:col>8</xdr:col>
      <xdr:colOff>685800</xdr:colOff>
      <xdr:row>76</xdr:row>
      <xdr:rowOff>38100</xdr:rowOff>
    </xdr:to>
    <xdr:cxnSp macro="">
      <xdr:nvCxnSpPr>
        <xdr:cNvPr id="223" name="Connecteur droit 222"/>
        <xdr:cNvCxnSpPr/>
      </xdr:nvCxnSpPr>
      <xdr:spPr>
        <a:xfrm>
          <a:off x="5867400" y="8324850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76</xdr:row>
      <xdr:rowOff>42863</xdr:rowOff>
    </xdr:from>
    <xdr:to>
      <xdr:col>8</xdr:col>
      <xdr:colOff>342900</xdr:colOff>
      <xdr:row>76</xdr:row>
      <xdr:rowOff>171450</xdr:rowOff>
    </xdr:to>
    <xdr:sp macro="" textlink="">
      <xdr:nvSpPr>
        <xdr:cNvPr id="224" name="Forme libre 223"/>
        <xdr:cNvSpPr/>
      </xdr:nvSpPr>
      <xdr:spPr>
        <a:xfrm>
          <a:off x="5895975" y="8329613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38100</xdr:colOff>
      <xdr:row>74</xdr:row>
      <xdr:rowOff>57150</xdr:rowOff>
    </xdr:from>
    <xdr:to>
      <xdr:col>8</xdr:col>
      <xdr:colOff>376238</xdr:colOff>
      <xdr:row>74</xdr:row>
      <xdr:rowOff>57150</xdr:rowOff>
    </xdr:to>
    <xdr:cxnSp macro="">
      <xdr:nvCxnSpPr>
        <xdr:cNvPr id="225" name="Connecteur droit 224"/>
        <xdr:cNvCxnSpPr/>
      </xdr:nvCxnSpPr>
      <xdr:spPr>
        <a:xfrm>
          <a:off x="5810250" y="796290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74</xdr:row>
      <xdr:rowOff>57150</xdr:rowOff>
    </xdr:from>
    <xdr:to>
      <xdr:col>8</xdr:col>
      <xdr:colOff>747713</xdr:colOff>
      <xdr:row>74</xdr:row>
      <xdr:rowOff>176213</xdr:rowOff>
    </xdr:to>
    <xdr:cxnSp macro="">
      <xdr:nvCxnSpPr>
        <xdr:cNvPr id="226" name="Connecteur droit 225"/>
        <xdr:cNvCxnSpPr/>
      </xdr:nvCxnSpPr>
      <xdr:spPr>
        <a:xfrm>
          <a:off x="6153150" y="796290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74</xdr:row>
      <xdr:rowOff>171450</xdr:rowOff>
    </xdr:from>
    <xdr:to>
      <xdr:col>8</xdr:col>
      <xdr:colOff>742951</xdr:colOff>
      <xdr:row>74</xdr:row>
      <xdr:rowOff>171450</xdr:rowOff>
    </xdr:to>
    <xdr:cxnSp macro="">
      <xdr:nvCxnSpPr>
        <xdr:cNvPr id="227" name="Connecteur droit 226"/>
        <xdr:cNvCxnSpPr/>
      </xdr:nvCxnSpPr>
      <xdr:spPr>
        <a:xfrm rot="10800000">
          <a:off x="5800726" y="807720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74</xdr:row>
      <xdr:rowOff>52389</xdr:rowOff>
    </xdr:from>
    <xdr:to>
      <xdr:col>8</xdr:col>
      <xdr:colOff>38103</xdr:colOff>
      <xdr:row>74</xdr:row>
      <xdr:rowOff>171450</xdr:rowOff>
    </xdr:to>
    <xdr:cxnSp macro="">
      <xdr:nvCxnSpPr>
        <xdr:cNvPr id="228" name="Connecteur droit 227"/>
        <xdr:cNvCxnSpPr/>
      </xdr:nvCxnSpPr>
      <xdr:spPr>
        <a:xfrm rot="5400000" flipH="1" flipV="1">
          <a:off x="5750721" y="801766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75</xdr:row>
      <xdr:rowOff>57150</xdr:rowOff>
    </xdr:from>
    <xdr:to>
      <xdr:col>8</xdr:col>
      <xdr:colOff>376238</xdr:colOff>
      <xdr:row>75</xdr:row>
      <xdr:rowOff>57150</xdr:rowOff>
    </xdr:to>
    <xdr:cxnSp macro="">
      <xdr:nvCxnSpPr>
        <xdr:cNvPr id="229" name="Connecteur droit 228"/>
        <xdr:cNvCxnSpPr/>
      </xdr:nvCxnSpPr>
      <xdr:spPr>
        <a:xfrm>
          <a:off x="5810250" y="815340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75</xdr:row>
      <xdr:rowOff>57150</xdr:rowOff>
    </xdr:from>
    <xdr:to>
      <xdr:col>8</xdr:col>
      <xdr:colOff>747713</xdr:colOff>
      <xdr:row>75</xdr:row>
      <xdr:rowOff>176213</xdr:rowOff>
    </xdr:to>
    <xdr:cxnSp macro="">
      <xdr:nvCxnSpPr>
        <xdr:cNvPr id="230" name="Connecteur droit 229"/>
        <xdr:cNvCxnSpPr/>
      </xdr:nvCxnSpPr>
      <xdr:spPr>
        <a:xfrm>
          <a:off x="6153150" y="815340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75</xdr:row>
      <xdr:rowOff>171450</xdr:rowOff>
    </xdr:from>
    <xdr:to>
      <xdr:col>8</xdr:col>
      <xdr:colOff>742951</xdr:colOff>
      <xdr:row>75</xdr:row>
      <xdr:rowOff>171450</xdr:rowOff>
    </xdr:to>
    <xdr:cxnSp macro="">
      <xdr:nvCxnSpPr>
        <xdr:cNvPr id="231" name="Connecteur droit 230"/>
        <xdr:cNvCxnSpPr/>
      </xdr:nvCxnSpPr>
      <xdr:spPr>
        <a:xfrm rot="10800000">
          <a:off x="5800726" y="826770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75</xdr:row>
      <xdr:rowOff>52389</xdr:rowOff>
    </xdr:from>
    <xdr:to>
      <xdr:col>8</xdr:col>
      <xdr:colOff>38103</xdr:colOff>
      <xdr:row>75</xdr:row>
      <xdr:rowOff>171450</xdr:rowOff>
    </xdr:to>
    <xdr:cxnSp macro="">
      <xdr:nvCxnSpPr>
        <xdr:cNvPr id="232" name="Connecteur droit 231"/>
        <xdr:cNvCxnSpPr/>
      </xdr:nvCxnSpPr>
      <xdr:spPr>
        <a:xfrm rot="5400000" flipH="1" flipV="1">
          <a:off x="5750721" y="820816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59</xdr:row>
      <xdr:rowOff>47625</xdr:rowOff>
    </xdr:from>
    <xdr:to>
      <xdr:col>8</xdr:col>
      <xdr:colOff>466725</xdr:colOff>
      <xdr:row>59</xdr:row>
      <xdr:rowOff>152400</xdr:rowOff>
    </xdr:to>
    <xdr:sp macro="" textlink="">
      <xdr:nvSpPr>
        <xdr:cNvPr id="233" name="Rectangle 232"/>
        <xdr:cNvSpPr/>
      </xdr:nvSpPr>
      <xdr:spPr>
        <a:xfrm>
          <a:off x="5819775" y="505777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59</xdr:row>
      <xdr:rowOff>47624</xdr:rowOff>
    </xdr:from>
    <xdr:to>
      <xdr:col>8</xdr:col>
      <xdr:colOff>257175</xdr:colOff>
      <xdr:row>59</xdr:row>
      <xdr:rowOff>152399</xdr:rowOff>
    </xdr:to>
    <xdr:cxnSp macro="">
      <xdr:nvCxnSpPr>
        <xdr:cNvPr id="234" name="Connecteur droit 233"/>
        <xdr:cNvCxnSpPr>
          <a:stCxn id="233" idx="0"/>
          <a:endCxn id="233" idx="2"/>
        </xdr:cNvCxnSpPr>
      </xdr:nvCxnSpPr>
      <xdr:spPr>
        <a:xfrm rot="16200000" flipH="1">
          <a:off x="5976937" y="511016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60</xdr:row>
      <xdr:rowOff>47625</xdr:rowOff>
    </xdr:from>
    <xdr:to>
      <xdr:col>8</xdr:col>
      <xdr:colOff>466725</xdr:colOff>
      <xdr:row>60</xdr:row>
      <xdr:rowOff>152400</xdr:rowOff>
    </xdr:to>
    <xdr:sp macro="" textlink="">
      <xdr:nvSpPr>
        <xdr:cNvPr id="235" name="Rectangle 234"/>
        <xdr:cNvSpPr/>
      </xdr:nvSpPr>
      <xdr:spPr>
        <a:xfrm>
          <a:off x="5819775" y="524827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60</xdr:row>
      <xdr:rowOff>47624</xdr:rowOff>
    </xdr:from>
    <xdr:to>
      <xdr:col>8</xdr:col>
      <xdr:colOff>257175</xdr:colOff>
      <xdr:row>60</xdr:row>
      <xdr:rowOff>152399</xdr:rowOff>
    </xdr:to>
    <xdr:cxnSp macro="">
      <xdr:nvCxnSpPr>
        <xdr:cNvPr id="236" name="Connecteur droit 235"/>
        <xdr:cNvCxnSpPr>
          <a:stCxn id="235" idx="0"/>
          <a:endCxn id="235" idx="2"/>
        </xdr:cNvCxnSpPr>
      </xdr:nvCxnSpPr>
      <xdr:spPr>
        <a:xfrm rot="16200000" flipH="1">
          <a:off x="5976937" y="530066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61</xdr:row>
      <xdr:rowOff>47625</xdr:rowOff>
    </xdr:from>
    <xdr:to>
      <xdr:col>8</xdr:col>
      <xdr:colOff>466725</xdr:colOff>
      <xdr:row>61</xdr:row>
      <xdr:rowOff>152400</xdr:rowOff>
    </xdr:to>
    <xdr:sp macro="" textlink="">
      <xdr:nvSpPr>
        <xdr:cNvPr id="237" name="Rectangle 236"/>
        <xdr:cNvSpPr/>
      </xdr:nvSpPr>
      <xdr:spPr>
        <a:xfrm>
          <a:off x="5819775" y="543877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61</xdr:row>
      <xdr:rowOff>47624</xdr:rowOff>
    </xdr:from>
    <xdr:to>
      <xdr:col>8</xdr:col>
      <xdr:colOff>257175</xdr:colOff>
      <xdr:row>61</xdr:row>
      <xdr:rowOff>152399</xdr:rowOff>
    </xdr:to>
    <xdr:cxnSp macro="">
      <xdr:nvCxnSpPr>
        <xdr:cNvPr id="238" name="Connecteur droit 237"/>
        <xdr:cNvCxnSpPr>
          <a:stCxn id="237" idx="0"/>
          <a:endCxn id="237" idx="2"/>
        </xdr:cNvCxnSpPr>
      </xdr:nvCxnSpPr>
      <xdr:spPr>
        <a:xfrm rot="16200000" flipH="1">
          <a:off x="5976937" y="549116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62</xdr:row>
      <xdr:rowOff>38100</xdr:rowOff>
    </xdr:from>
    <xdr:to>
      <xdr:col>8</xdr:col>
      <xdr:colOff>314325</xdr:colOff>
      <xdr:row>62</xdr:row>
      <xdr:rowOff>152400</xdr:rowOff>
    </xdr:to>
    <xdr:sp macro="" textlink="">
      <xdr:nvSpPr>
        <xdr:cNvPr id="239" name="Rectangle 238"/>
        <xdr:cNvSpPr/>
      </xdr:nvSpPr>
      <xdr:spPr>
        <a:xfrm>
          <a:off x="5972175" y="5619750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57</xdr:row>
      <xdr:rowOff>19050</xdr:rowOff>
    </xdr:from>
    <xdr:to>
      <xdr:col>8</xdr:col>
      <xdr:colOff>457200</xdr:colOff>
      <xdr:row>57</xdr:row>
      <xdr:rowOff>161925</xdr:rowOff>
    </xdr:to>
    <xdr:sp macro="" textlink="">
      <xdr:nvSpPr>
        <xdr:cNvPr id="240" name="Rectangle 239"/>
        <xdr:cNvSpPr/>
      </xdr:nvSpPr>
      <xdr:spPr>
        <a:xfrm>
          <a:off x="5962650" y="4648200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57</xdr:row>
      <xdr:rowOff>19049</xdr:rowOff>
    </xdr:from>
    <xdr:to>
      <xdr:col>8</xdr:col>
      <xdr:colOff>323850</xdr:colOff>
      <xdr:row>57</xdr:row>
      <xdr:rowOff>161924</xdr:rowOff>
    </xdr:to>
    <xdr:cxnSp macro="">
      <xdr:nvCxnSpPr>
        <xdr:cNvPr id="241" name="Connecteur droit 240"/>
        <xdr:cNvCxnSpPr>
          <a:stCxn id="240" idx="0"/>
          <a:endCxn id="240" idx="2"/>
        </xdr:cNvCxnSpPr>
      </xdr:nvCxnSpPr>
      <xdr:spPr>
        <a:xfrm rot="16200000" flipH="1">
          <a:off x="6024562" y="4719637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58</xdr:row>
      <xdr:rowOff>19050</xdr:rowOff>
    </xdr:from>
    <xdr:to>
      <xdr:col>8</xdr:col>
      <xdr:colOff>457200</xdr:colOff>
      <xdr:row>58</xdr:row>
      <xdr:rowOff>161925</xdr:rowOff>
    </xdr:to>
    <xdr:sp macro="" textlink="">
      <xdr:nvSpPr>
        <xdr:cNvPr id="242" name="Rectangle 241"/>
        <xdr:cNvSpPr/>
      </xdr:nvSpPr>
      <xdr:spPr>
        <a:xfrm>
          <a:off x="5962650" y="4838700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58</xdr:row>
      <xdr:rowOff>19049</xdr:rowOff>
    </xdr:from>
    <xdr:to>
      <xdr:col>8</xdr:col>
      <xdr:colOff>323850</xdr:colOff>
      <xdr:row>58</xdr:row>
      <xdr:rowOff>161924</xdr:rowOff>
    </xdr:to>
    <xdr:cxnSp macro="">
      <xdr:nvCxnSpPr>
        <xdr:cNvPr id="243" name="Connecteur droit 242"/>
        <xdr:cNvCxnSpPr>
          <a:stCxn id="242" idx="0"/>
          <a:endCxn id="242" idx="2"/>
        </xdr:cNvCxnSpPr>
      </xdr:nvCxnSpPr>
      <xdr:spPr>
        <a:xfrm rot="16200000" flipH="1">
          <a:off x="6024562" y="4910137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56</xdr:row>
      <xdr:rowOff>38100</xdr:rowOff>
    </xdr:from>
    <xdr:to>
      <xdr:col>8</xdr:col>
      <xdr:colOff>685800</xdr:colOff>
      <xdr:row>56</xdr:row>
      <xdr:rowOff>38100</xdr:rowOff>
    </xdr:to>
    <xdr:cxnSp macro="">
      <xdr:nvCxnSpPr>
        <xdr:cNvPr id="244" name="Connecteur droit 243"/>
        <xdr:cNvCxnSpPr/>
      </xdr:nvCxnSpPr>
      <xdr:spPr>
        <a:xfrm>
          <a:off x="5867400" y="4476750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56</xdr:row>
      <xdr:rowOff>42863</xdr:rowOff>
    </xdr:from>
    <xdr:to>
      <xdr:col>8</xdr:col>
      <xdr:colOff>342900</xdr:colOff>
      <xdr:row>56</xdr:row>
      <xdr:rowOff>171450</xdr:rowOff>
    </xdr:to>
    <xdr:sp macro="" textlink="">
      <xdr:nvSpPr>
        <xdr:cNvPr id="245" name="Forme libre 244"/>
        <xdr:cNvSpPr/>
      </xdr:nvSpPr>
      <xdr:spPr>
        <a:xfrm>
          <a:off x="5895975" y="4481513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38100</xdr:colOff>
      <xdr:row>54</xdr:row>
      <xdr:rowOff>57150</xdr:rowOff>
    </xdr:from>
    <xdr:to>
      <xdr:col>8</xdr:col>
      <xdr:colOff>376238</xdr:colOff>
      <xdr:row>54</xdr:row>
      <xdr:rowOff>57150</xdr:rowOff>
    </xdr:to>
    <xdr:cxnSp macro="">
      <xdr:nvCxnSpPr>
        <xdr:cNvPr id="246" name="Connecteur droit 245"/>
        <xdr:cNvCxnSpPr/>
      </xdr:nvCxnSpPr>
      <xdr:spPr>
        <a:xfrm>
          <a:off x="5810250" y="411480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54</xdr:row>
      <xdr:rowOff>57150</xdr:rowOff>
    </xdr:from>
    <xdr:to>
      <xdr:col>8</xdr:col>
      <xdr:colOff>747713</xdr:colOff>
      <xdr:row>54</xdr:row>
      <xdr:rowOff>176213</xdr:rowOff>
    </xdr:to>
    <xdr:cxnSp macro="">
      <xdr:nvCxnSpPr>
        <xdr:cNvPr id="247" name="Connecteur droit 246"/>
        <xdr:cNvCxnSpPr/>
      </xdr:nvCxnSpPr>
      <xdr:spPr>
        <a:xfrm>
          <a:off x="6153150" y="411480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54</xdr:row>
      <xdr:rowOff>171450</xdr:rowOff>
    </xdr:from>
    <xdr:to>
      <xdr:col>8</xdr:col>
      <xdr:colOff>742951</xdr:colOff>
      <xdr:row>54</xdr:row>
      <xdr:rowOff>171450</xdr:rowOff>
    </xdr:to>
    <xdr:cxnSp macro="">
      <xdr:nvCxnSpPr>
        <xdr:cNvPr id="248" name="Connecteur droit 247"/>
        <xdr:cNvCxnSpPr/>
      </xdr:nvCxnSpPr>
      <xdr:spPr>
        <a:xfrm rot="10800000">
          <a:off x="5800726" y="422910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54</xdr:row>
      <xdr:rowOff>52389</xdr:rowOff>
    </xdr:from>
    <xdr:to>
      <xdr:col>8</xdr:col>
      <xdr:colOff>38103</xdr:colOff>
      <xdr:row>54</xdr:row>
      <xdr:rowOff>171450</xdr:rowOff>
    </xdr:to>
    <xdr:cxnSp macro="">
      <xdr:nvCxnSpPr>
        <xdr:cNvPr id="249" name="Connecteur droit 248"/>
        <xdr:cNvCxnSpPr/>
      </xdr:nvCxnSpPr>
      <xdr:spPr>
        <a:xfrm rot="5400000" flipH="1" flipV="1">
          <a:off x="5750721" y="416956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55</xdr:row>
      <xdr:rowOff>57150</xdr:rowOff>
    </xdr:from>
    <xdr:to>
      <xdr:col>8</xdr:col>
      <xdr:colOff>376238</xdr:colOff>
      <xdr:row>55</xdr:row>
      <xdr:rowOff>57150</xdr:rowOff>
    </xdr:to>
    <xdr:cxnSp macro="">
      <xdr:nvCxnSpPr>
        <xdr:cNvPr id="250" name="Connecteur droit 249"/>
        <xdr:cNvCxnSpPr/>
      </xdr:nvCxnSpPr>
      <xdr:spPr>
        <a:xfrm>
          <a:off x="5810250" y="430530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55</xdr:row>
      <xdr:rowOff>57150</xdr:rowOff>
    </xdr:from>
    <xdr:to>
      <xdr:col>8</xdr:col>
      <xdr:colOff>747713</xdr:colOff>
      <xdr:row>55</xdr:row>
      <xdr:rowOff>176213</xdr:rowOff>
    </xdr:to>
    <xdr:cxnSp macro="">
      <xdr:nvCxnSpPr>
        <xdr:cNvPr id="251" name="Connecteur droit 250"/>
        <xdr:cNvCxnSpPr/>
      </xdr:nvCxnSpPr>
      <xdr:spPr>
        <a:xfrm>
          <a:off x="6153150" y="430530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55</xdr:row>
      <xdr:rowOff>171450</xdr:rowOff>
    </xdr:from>
    <xdr:to>
      <xdr:col>8</xdr:col>
      <xdr:colOff>742951</xdr:colOff>
      <xdr:row>55</xdr:row>
      <xdr:rowOff>171450</xdr:rowOff>
    </xdr:to>
    <xdr:cxnSp macro="">
      <xdr:nvCxnSpPr>
        <xdr:cNvPr id="252" name="Connecteur droit 251"/>
        <xdr:cNvCxnSpPr/>
      </xdr:nvCxnSpPr>
      <xdr:spPr>
        <a:xfrm rot="10800000">
          <a:off x="5800726" y="441960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55</xdr:row>
      <xdr:rowOff>52389</xdr:rowOff>
    </xdr:from>
    <xdr:to>
      <xdr:col>8</xdr:col>
      <xdr:colOff>38103</xdr:colOff>
      <xdr:row>55</xdr:row>
      <xdr:rowOff>171450</xdr:rowOff>
    </xdr:to>
    <xdr:cxnSp macro="">
      <xdr:nvCxnSpPr>
        <xdr:cNvPr id="253" name="Connecteur droit 252"/>
        <xdr:cNvCxnSpPr/>
      </xdr:nvCxnSpPr>
      <xdr:spPr>
        <a:xfrm rot="5400000" flipH="1" flipV="1">
          <a:off x="5750721" y="436006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69</xdr:row>
      <xdr:rowOff>47625</xdr:rowOff>
    </xdr:from>
    <xdr:to>
      <xdr:col>8</xdr:col>
      <xdr:colOff>466725</xdr:colOff>
      <xdr:row>69</xdr:row>
      <xdr:rowOff>152400</xdr:rowOff>
    </xdr:to>
    <xdr:sp macro="" textlink="">
      <xdr:nvSpPr>
        <xdr:cNvPr id="254" name="Rectangle 253"/>
        <xdr:cNvSpPr/>
      </xdr:nvSpPr>
      <xdr:spPr>
        <a:xfrm>
          <a:off x="5819775" y="698182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69</xdr:row>
      <xdr:rowOff>47624</xdr:rowOff>
    </xdr:from>
    <xdr:to>
      <xdr:col>8</xdr:col>
      <xdr:colOff>257175</xdr:colOff>
      <xdr:row>69</xdr:row>
      <xdr:rowOff>152399</xdr:rowOff>
    </xdr:to>
    <xdr:cxnSp macro="">
      <xdr:nvCxnSpPr>
        <xdr:cNvPr id="255" name="Connecteur droit 254"/>
        <xdr:cNvCxnSpPr>
          <a:stCxn id="254" idx="0"/>
          <a:endCxn id="254" idx="2"/>
        </xdr:cNvCxnSpPr>
      </xdr:nvCxnSpPr>
      <xdr:spPr>
        <a:xfrm rot="16200000" flipH="1">
          <a:off x="5976937" y="703421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70</xdr:row>
      <xdr:rowOff>47625</xdr:rowOff>
    </xdr:from>
    <xdr:to>
      <xdr:col>8</xdr:col>
      <xdr:colOff>466725</xdr:colOff>
      <xdr:row>70</xdr:row>
      <xdr:rowOff>152400</xdr:rowOff>
    </xdr:to>
    <xdr:sp macro="" textlink="">
      <xdr:nvSpPr>
        <xdr:cNvPr id="256" name="Rectangle 255"/>
        <xdr:cNvSpPr/>
      </xdr:nvSpPr>
      <xdr:spPr>
        <a:xfrm>
          <a:off x="5819775" y="717232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70</xdr:row>
      <xdr:rowOff>47624</xdr:rowOff>
    </xdr:from>
    <xdr:to>
      <xdr:col>8</xdr:col>
      <xdr:colOff>257175</xdr:colOff>
      <xdr:row>70</xdr:row>
      <xdr:rowOff>152399</xdr:rowOff>
    </xdr:to>
    <xdr:cxnSp macro="">
      <xdr:nvCxnSpPr>
        <xdr:cNvPr id="257" name="Connecteur droit 256"/>
        <xdr:cNvCxnSpPr>
          <a:stCxn id="256" idx="0"/>
          <a:endCxn id="256" idx="2"/>
        </xdr:cNvCxnSpPr>
      </xdr:nvCxnSpPr>
      <xdr:spPr>
        <a:xfrm rot="16200000" flipH="1">
          <a:off x="5976937" y="722471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71</xdr:row>
      <xdr:rowOff>47625</xdr:rowOff>
    </xdr:from>
    <xdr:to>
      <xdr:col>8</xdr:col>
      <xdr:colOff>466725</xdr:colOff>
      <xdr:row>71</xdr:row>
      <xdr:rowOff>152400</xdr:rowOff>
    </xdr:to>
    <xdr:sp macro="" textlink="">
      <xdr:nvSpPr>
        <xdr:cNvPr id="258" name="Rectangle 257"/>
        <xdr:cNvSpPr/>
      </xdr:nvSpPr>
      <xdr:spPr>
        <a:xfrm>
          <a:off x="5819775" y="7362825"/>
          <a:ext cx="419100" cy="104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257175</xdr:colOff>
      <xdr:row>71</xdr:row>
      <xdr:rowOff>47624</xdr:rowOff>
    </xdr:from>
    <xdr:to>
      <xdr:col>8</xdr:col>
      <xdr:colOff>257175</xdr:colOff>
      <xdr:row>71</xdr:row>
      <xdr:rowOff>152399</xdr:rowOff>
    </xdr:to>
    <xdr:cxnSp macro="">
      <xdr:nvCxnSpPr>
        <xdr:cNvPr id="259" name="Connecteur droit 258"/>
        <xdr:cNvCxnSpPr>
          <a:stCxn id="258" idx="0"/>
          <a:endCxn id="258" idx="2"/>
        </xdr:cNvCxnSpPr>
      </xdr:nvCxnSpPr>
      <xdr:spPr>
        <a:xfrm rot="16200000" flipH="1">
          <a:off x="5976937" y="7415212"/>
          <a:ext cx="104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72</xdr:row>
      <xdr:rowOff>38100</xdr:rowOff>
    </xdr:from>
    <xdr:to>
      <xdr:col>8</xdr:col>
      <xdr:colOff>314325</xdr:colOff>
      <xdr:row>72</xdr:row>
      <xdr:rowOff>152400</xdr:rowOff>
    </xdr:to>
    <xdr:sp macro="" textlink="">
      <xdr:nvSpPr>
        <xdr:cNvPr id="260" name="Rectangle 259"/>
        <xdr:cNvSpPr/>
      </xdr:nvSpPr>
      <xdr:spPr>
        <a:xfrm>
          <a:off x="5972175" y="7543800"/>
          <a:ext cx="114300" cy="1143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190500</xdr:colOff>
      <xdr:row>67</xdr:row>
      <xdr:rowOff>19050</xdr:rowOff>
    </xdr:from>
    <xdr:to>
      <xdr:col>8</xdr:col>
      <xdr:colOff>457200</xdr:colOff>
      <xdr:row>67</xdr:row>
      <xdr:rowOff>161925</xdr:rowOff>
    </xdr:to>
    <xdr:sp macro="" textlink="">
      <xdr:nvSpPr>
        <xdr:cNvPr id="261" name="Rectangle 260"/>
        <xdr:cNvSpPr/>
      </xdr:nvSpPr>
      <xdr:spPr>
        <a:xfrm>
          <a:off x="5962650" y="6572250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67</xdr:row>
      <xdr:rowOff>19049</xdr:rowOff>
    </xdr:from>
    <xdr:to>
      <xdr:col>8</xdr:col>
      <xdr:colOff>323850</xdr:colOff>
      <xdr:row>67</xdr:row>
      <xdr:rowOff>161924</xdr:rowOff>
    </xdr:to>
    <xdr:cxnSp macro="">
      <xdr:nvCxnSpPr>
        <xdr:cNvPr id="262" name="Connecteur droit 261"/>
        <xdr:cNvCxnSpPr>
          <a:stCxn id="261" idx="0"/>
          <a:endCxn id="261" idx="2"/>
        </xdr:cNvCxnSpPr>
      </xdr:nvCxnSpPr>
      <xdr:spPr>
        <a:xfrm rot="16200000" flipH="1">
          <a:off x="6024562" y="6643687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68</xdr:row>
      <xdr:rowOff>19050</xdr:rowOff>
    </xdr:from>
    <xdr:to>
      <xdr:col>8</xdr:col>
      <xdr:colOff>457200</xdr:colOff>
      <xdr:row>68</xdr:row>
      <xdr:rowOff>161925</xdr:rowOff>
    </xdr:to>
    <xdr:sp macro="" textlink="">
      <xdr:nvSpPr>
        <xdr:cNvPr id="263" name="Rectangle 262"/>
        <xdr:cNvSpPr/>
      </xdr:nvSpPr>
      <xdr:spPr>
        <a:xfrm>
          <a:off x="5962650" y="6762750"/>
          <a:ext cx="266700" cy="142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323850</xdr:colOff>
      <xdr:row>68</xdr:row>
      <xdr:rowOff>19049</xdr:rowOff>
    </xdr:from>
    <xdr:to>
      <xdr:col>8</xdr:col>
      <xdr:colOff>323850</xdr:colOff>
      <xdr:row>68</xdr:row>
      <xdr:rowOff>161924</xdr:rowOff>
    </xdr:to>
    <xdr:cxnSp macro="">
      <xdr:nvCxnSpPr>
        <xdr:cNvPr id="264" name="Connecteur droit 263"/>
        <xdr:cNvCxnSpPr>
          <a:stCxn id="263" idx="0"/>
          <a:endCxn id="263" idx="2"/>
        </xdr:cNvCxnSpPr>
      </xdr:nvCxnSpPr>
      <xdr:spPr>
        <a:xfrm rot="16200000" flipH="1">
          <a:off x="6024562" y="6834187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66</xdr:row>
      <xdr:rowOff>38100</xdr:rowOff>
    </xdr:from>
    <xdr:to>
      <xdr:col>8</xdr:col>
      <xdr:colOff>685800</xdr:colOff>
      <xdr:row>66</xdr:row>
      <xdr:rowOff>38100</xdr:rowOff>
    </xdr:to>
    <xdr:cxnSp macro="">
      <xdr:nvCxnSpPr>
        <xdr:cNvPr id="265" name="Connecteur droit 264"/>
        <xdr:cNvCxnSpPr/>
      </xdr:nvCxnSpPr>
      <xdr:spPr>
        <a:xfrm>
          <a:off x="5867400" y="6400800"/>
          <a:ext cx="590550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66</xdr:row>
      <xdr:rowOff>42863</xdr:rowOff>
    </xdr:from>
    <xdr:to>
      <xdr:col>8</xdr:col>
      <xdr:colOff>342900</xdr:colOff>
      <xdr:row>66</xdr:row>
      <xdr:rowOff>171450</xdr:rowOff>
    </xdr:to>
    <xdr:sp macro="" textlink="">
      <xdr:nvSpPr>
        <xdr:cNvPr id="266" name="Forme libre 265"/>
        <xdr:cNvSpPr/>
      </xdr:nvSpPr>
      <xdr:spPr>
        <a:xfrm>
          <a:off x="5895975" y="6405563"/>
          <a:ext cx="219075" cy="128587"/>
        </a:xfrm>
        <a:custGeom>
          <a:avLst/>
          <a:gdLst>
            <a:gd name="connsiteX0" fmla="*/ 147638 w 219075"/>
            <a:gd name="connsiteY0" fmla="*/ 0 h 128587"/>
            <a:gd name="connsiteX1" fmla="*/ 166688 w 219075"/>
            <a:gd name="connsiteY1" fmla="*/ 4762 h 128587"/>
            <a:gd name="connsiteX2" fmla="*/ 195263 w 219075"/>
            <a:gd name="connsiteY2" fmla="*/ 14287 h 128587"/>
            <a:gd name="connsiteX3" fmla="*/ 209550 w 219075"/>
            <a:gd name="connsiteY3" fmla="*/ 23812 h 128587"/>
            <a:gd name="connsiteX4" fmla="*/ 219075 w 219075"/>
            <a:gd name="connsiteY4" fmla="*/ 52387 h 128587"/>
            <a:gd name="connsiteX5" fmla="*/ 214313 w 219075"/>
            <a:gd name="connsiteY5" fmla="*/ 85725 h 128587"/>
            <a:gd name="connsiteX6" fmla="*/ 204788 w 219075"/>
            <a:gd name="connsiteY6" fmla="*/ 100012 h 128587"/>
            <a:gd name="connsiteX7" fmla="*/ 161925 w 219075"/>
            <a:gd name="connsiteY7" fmla="*/ 123825 h 128587"/>
            <a:gd name="connsiteX8" fmla="*/ 138113 w 219075"/>
            <a:gd name="connsiteY8" fmla="*/ 128587 h 128587"/>
            <a:gd name="connsiteX9" fmla="*/ 71438 w 219075"/>
            <a:gd name="connsiteY9" fmla="*/ 123825 h 128587"/>
            <a:gd name="connsiteX10" fmla="*/ 52388 w 219075"/>
            <a:gd name="connsiteY10" fmla="*/ 119062 h 128587"/>
            <a:gd name="connsiteX11" fmla="*/ 0 w 219075"/>
            <a:gd name="connsiteY11" fmla="*/ 114300 h 128587"/>
            <a:gd name="connsiteX12" fmla="*/ 9525 w 219075"/>
            <a:gd name="connsiteY12" fmla="*/ 114300 h 128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19075" h="128587">
              <a:moveTo>
                <a:pt x="147638" y="0"/>
              </a:moveTo>
              <a:cubicBezTo>
                <a:pt x="153988" y="1587"/>
                <a:pt x="160419" y="2881"/>
                <a:pt x="166688" y="4762"/>
              </a:cubicBezTo>
              <a:cubicBezTo>
                <a:pt x="176305" y="7647"/>
                <a:pt x="195263" y="14287"/>
                <a:pt x="195263" y="14287"/>
              </a:cubicBezTo>
              <a:cubicBezTo>
                <a:pt x="200025" y="17462"/>
                <a:pt x="206517" y="18958"/>
                <a:pt x="209550" y="23812"/>
              </a:cubicBezTo>
              <a:cubicBezTo>
                <a:pt x="214871" y="32326"/>
                <a:pt x="219075" y="52387"/>
                <a:pt x="219075" y="52387"/>
              </a:cubicBezTo>
              <a:cubicBezTo>
                <a:pt x="217488" y="63500"/>
                <a:pt x="217539" y="74973"/>
                <a:pt x="214313" y="85725"/>
              </a:cubicBezTo>
              <a:cubicBezTo>
                <a:pt x="212668" y="91207"/>
                <a:pt x="209096" y="96243"/>
                <a:pt x="204788" y="100012"/>
              </a:cubicBezTo>
              <a:cubicBezTo>
                <a:pt x="190601" y="112425"/>
                <a:pt x="178931" y="119573"/>
                <a:pt x="161925" y="123825"/>
              </a:cubicBezTo>
              <a:cubicBezTo>
                <a:pt x="154072" y="125788"/>
                <a:pt x="146050" y="127000"/>
                <a:pt x="138113" y="128587"/>
              </a:cubicBezTo>
              <a:cubicBezTo>
                <a:pt x="115888" y="127000"/>
                <a:pt x="93583" y="126286"/>
                <a:pt x="71438" y="123825"/>
              </a:cubicBezTo>
              <a:cubicBezTo>
                <a:pt x="64933" y="123102"/>
                <a:pt x="58876" y="119927"/>
                <a:pt x="52388" y="119062"/>
              </a:cubicBezTo>
              <a:cubicBezTo>
                <a:pt x="35007" y="116745"/>
                <a:pt x="17463" y="115887"/>
                <a:pt x="0" y="114300"/>
              </a:cubicBezTo>
              <a:cubicBezTo>
                <a:pt x="16418" y="108827"/>
                <a:pt x="17838" y="105987"/>
                <a:pt x="9525" y="114300"/>
              </a:cubicBezTo>
            </a:path>
          </a:pathLst>
        </a:cu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38100</xdr:colOff>
      <xdr:row>64</xdr:row>
      <xdr:rowOff>57150</xdr:rowOff>
    </xdr:from>
    <xdr:to>
      <xdr:col>8</xdr:col>
      <xdr:colOff>376238</xdr:colOff>
      <xdr:row>64</xdr:row>
      <xdr:rowOff>57150</xdr:rowOff>
    </xdr:to>
    <xdr:cxnSp macro="">
      <xdr:nvCxnSpPr>
        <xdr:cNvPr id="267" name="Connecteur droit 266"/>
        <xdr:cNvCxnSpPr/>
      </xdr:nvCxnSpPr>
      <xdr:spPr>
        <a:xfrm>
          <a:off x="5810250" y="603885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64</xdr:row>
      <xdr:rowOff>57150</xdr:rowOff>
    </xdr:from>
    <xdr:to>
      <xdr:col>8</xdr:col>
      <xdr:colOff>747713</xdr:colOff>
      <xdr:row>64</xdr:row>
      <xdr:rowOff>176213</xdr:rowOff>
    </xdr:to>
    <xdr:cxnSp macro="">
      <xdr:nvCxnSpPr>
        <xdr:cNvPr id="268" name="Connecteur droit 267"/>
        <xdr:cNvCxnSpPr/>
      </xdr:nvCxnSpPr>
      <xdr:spPr>
        <a:xfrm>
          <a:off x="6153150" y="603885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64</xdr:row>
      <xdr:rowOff>171450</xdr:rowOff>
    </xdr:from>
    <xdr:to>
      <xdr:col>8</xdr:col>
      <xdr:colOff>742951</xdr:colOff>
      <xdr:row>64</xdr:row>
      <xdr:rowOff>171450</xdr:rowOff>
    </xdr:to>
    <xdr:cxnSp macro="">
      <xdr:nvCxnSpPr>
        <xdr:cNvPr id="269" name="Connecteur droit 268"/>
        <xdr:cNvCxnSpPr/>
      </xdr:nvCxnSpPr>
      <xdr:spPr>
        <a:xfrm rot="10800000">
          <a:off x="5800726" y="615315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64</xdr:row>
      <xdr:rowOff>52389</xdr:rowOff>
    </xdr:from>
    <xdr:to>
      <xdr:col>8</xdr:col>
      <xdr:colOff>38103</xdr:colOff>
      <xdr:row>64</xdr:row>
      <xdr:rowOff>171450</xdr:rowOff>
    </xdr:to>
    <xdr:cxnSp macro="">
      <xdr:nvCxnSpPr>
        <xdr:cNvPr id="270" name="Connecteur droit 269"/>
        <xdr:cNvCxnSpPr/>
      </xdr:nvCxnSpPr>
      <xdr:spPr>
        <a:xfrm rot="5400000" flipH="1" flipV="1">
          <a:off x="5750721" y="609361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65</xdr:row>
      <xdr:rowOff>57150</xdr:rowOff>
    </xdr:from>
    <xdr:to>
      <xdr:col>8</xdr:col>
      <xdr:colOff>376238</xdr:colOff>
      <xdr:row>65</xdr:row>
      <xdr:rowOff>57150</xdr:rowOff>
    </xdr:to>
    <xdr:cxnSp macro="">
      <xdr:nvCxnSpPr>
        <xdr:cNvPr id="271" name="Connecteur droit 270"/>
        <xdr:cNvCxnSpPr/>
      </xdr:nvCxnSpPr>
      <xdr:spPr>
        <a:xfrm>
          <a:off x="5810250" y="6229350"/>
          <a:ext cx="338138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65</xdr:row>
      <xdr:rowOff>57150</xdr:rowOff>
    </xdr:from>
    <xdr:to>
      <xdr:col>8</xdr:col>
      <xdr:colOff>747713</xdr:colOff>
      <xdr:row>65</xdr:row>
      <xdr:rowOff>176213</xdr:rowOff>
    </xdr:to>
    <xdr:cxnSp macro="">
      <xdr:nvCxnSpPr>
        <xdr:cNvPr id="272" name="Connecteur droit 271"/>
        <xdr:cNvCxnSpPr/>
      </xdr:nvCxnSpPr>
      <xdr:spPr>
        <a:xfrm>
          <a:off x="6153150" y="6229350"/>
          <a:ext cx="366713" cy="119063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65</xdr:row>
      <xdr:rowOff>171450</xdr:rowOff>
    </xdr:from>
    <xdr:to>
      <xdr:col>8</xdr:col>
      <xdr:colOff>742951</xdr:colOff>
      <xdr:row>65</xdr:row>
      <xdr:rowOff>171450</xdr:rowOff>
    </xdr:to>
    <xdr:cxnSp macro="">
      <xdr:nvCxnSpPr>
        <xdr:cNvPr id="273" name="Connecteur droit 272"/>
        <xdr:cNvCxnSpPr/>
      </xdr:nvCxnSpPr>
      <xdr:spPr>
        <a:xfrm rot="10800000">
          <a:off x="5800726" y="6343650"/>
          <a:ext cx="714375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38101</xdr:colOff>
      <xdr:row>65</xdr:row>
      <xdr:rowOff>52389</xdr:rowOff>
    </xdr:from>
    <xdr:to>
      <xdr:col>8</xdr:col>
      <xdr:colOff>38103</xdr:colOff>
      <xdr:row>65</xdr:row>
      <xdr:rowOff>171450</xdr:rowOff>
    </xdr:to>
    <xdr:cxnSp macro="">
      <xdr:nvCxnSpPr>
        <xdr:cNvPr id="274" name="Connecteur droit 273"/>
        <xdr:cNvCxnSpPr/>
      </xdr:nvCxnSpPr>
      <xdr:spPr>
        <a:xfrm rot="5400000" flipH="1" flipV="1">
          <a:off x="5750721" y="6284119"/>
          <a:ext cx="119061" cy="2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9525</xdr:colOff>
      <xdr:row>89</xdr:row>
      <xdr:rowOff>152400</xdr:rowOff>
    </xdr:from>
    <xdr:to>
      <xdr:col>15</xdr:col>
      <xdr:colOff>107424</xdr:colOff>
      <xdr:row>99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0275" y="13477875"/>
          <a:ext cx="2964924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workbookViewId="0">
      <selection activeCell="T25" sqref="T25"/>
    </sheetView>
  </sheetViews>
  <sheetFormatPr baseColWidth="10" defaultRowHeight="15" x14ac:dyDescent="0.25"/>
  <cols>
    <col min="1" max="1" width="9.7109375" customWidth="1"/>
    <col min="2" max="2" width="7" bestFit="1" customWidth="1"/>
    <col min="3" max="3" width="6" bestFit="1" customWidth="1"/>
    <col min="4" max="4" width="15.42578125" style="7" customWidth="1"/>
    <col min="5" max="5" width="9.28515625" customWidth="1"/>
    <col min="6" max="6" width="9.28515625" bestFit="1" customWidth="1"/>
    <col min="7" max="7" width="10.42578125" customWidth="1"/>
    <col min="10" max="10" width="4" bestFit="1" customWidth="1"/>
    <col min="11" max="11" width="3.5703125" bestFit="1" customWidth="1"/>
    <col min="12" max="12" width="5.5703125" bestFit="1" customWidth="1"/>
    <col min="13" max="13" width="7.5703125" customWidth="1"/>
    <col min="14" max="14" width="9.140625" customWidth="1"/>
    <col min="15" max="15" width="13.140625" bestFit="1" customWidth="1"/>
    <col min="16" max="16" width="7.5703125" bestFit="1" customWidth="1"/>
    <col min="17" max="17" width="12.42578125" bestFit="1" customWidth="1"/>
  </cols>
  <sheetData>
    <row r="1" spans="1:17" x14ac:dyDescent="0.25">
      <c r="A1" s="69" t="s">
        <v>129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 thickBot="1" x14ac:dyDescent="0.3">
      <c r="K3" t="s">
        <v>128</v>
      </c>
      <c r="M3" s="61" t="s">
        <v>75</v>
      </c>
      <c r="N3" s="59" t="s">
        <v>125</v>
      </c>
    </row>
    <row r="4" spans="1:17" ht="15.75" thickBot="1" x14ac:dyDescent="0.3">
      <c r="A4" s="1"/>
      <c r="B4" s="1" t="s">
        <v>0</v>
      </c>
      <c r="C4" s="1" t="s">
        <v>1</v>
      </c>
      <c r="D4" s="6" t="s">
        <v>76</v>
      </c>
      <c r="E4" s="1" t="s">
        <v>2</v>
      </c>
      <c r="F4" s="2" t="s">
        <v>3</v>
      </c>
      <c r="G4" s="1" t="s">
        <v>4</v>
      </c>
      <c r="H4" s="1" t="s">
        <v>5</v>
      </c>
      <c r="I4" s="1"/>
      <c r="J4" s="1"/>
      <c r="K4" s="3" t="s">
        <v>6</v>
      </c>
      <c r="L4" s="10" t="s">
        <v>7</v>
      </c>
      <c r="M4" s="61"/>
      <c r="N4" s="60"/>
      <c r="O4" s="15" t="s">
        <v>77</v>
      </c>
      <c r="P4" s="16" t="s">
        <v>79</v>
      </c>
      <c r="Q4" s="17" t="s">
        <v>78</v>
      </c>
    </row>
    <row r="5" spans="1:17" ht="15.75" thickBot="1" x14ac:dyDescent="0.3">
      <c r="A5" s="50" t="s">
        <v>8</v>
      </c>
      <c r="B5" s="50">
        <v>370066</v>
      </c>
      <c r="C5" s="50">
        <v>708</v>
      </c>
      <c r="D5" s="51">
        <v>708</v>
      </c>
      <c r="E5" s="50">
        <v>1.2</v>
      </c>
      <c r="F5" s="52">
        <v>1</v>
      </c>
      <c r="G5" s="50" t="s">
        <v>9</v>
      </c>
      <c r="H5" s="50" t="s">
        <v>10</v>
      </c>
      <c r="I5" s="50"/>
      <c r="J5" s="50" t="s">
        <v>11</v>
      </c>
      <c r="K5" s="50">
        <v>5</v>
      </c>
      <c r="L5" s="53">
        <v>9.17</v>
      </c>
      <c r="M5" s="47">
        <v>0</v>
      </c>
      <c r="N5" s="12">
        <f>D5*M5/1000</f>
        <v>0</v>
      </c>
      <c r="O5">
        <f>M5*L5</f>
        <v>0</v>
      </c>
      <c r="P5" s="32">
        <v>0.55000000000000004</v>
      </c>
      <c r="Q5">
        <f>ROUND(O5*(1-P5),2)</f>
        <v>0</v>
      </c>
    </row>
    <row r="6" spans="1:17" hidden="1" x14ac:dyDescent="0.25">
      <c r="A6" s="50" t="s">
        <v>12</v>
      </c>
      <c r="B6" s="50">
        <v>370055</v>
      </c>
      <c r="C6" s="50">
        <v>910</v>
      </c>
      <c r="D6" s="51">
        <v>910</v>
      </c>
      <c r="E6" s="50">
        <v>1.6</v>
      </c>
      <c r="F6" s="52">
        <v>1</v>
      </c>
      <c r="G6" s="50" t="s">
        <v>13</v>
      </c>
      <c r="H6" s="50" t="s">
        <v>10</v>
      </c>
      <c r="I6" s="50"/>
      <c r="J6" s="50" t="s">
        <v>14</v>
      </c>
      <c r="K6" s="50">
        <v>5</v>
      </c>
      <c r="L6" s="53">
        <v>11.784500000000001</v>
      </c>
      <c r="M6" s="47">
        <v>0</v>
      </c>
      <c r="N6" s="12">
        <f t="shared" ref="N6:N53" si="0">D6*M6/1000</f>
        <v>0</v>
      </c>
      <c r="O6">
        <f t="shared" ref="O6:O13" si="1">M6*L6</f>
        <v>0</v>
      </c>
      <c r="P6" s="21">
        <f>P5</f>
        <v>0.55000000000000004</v>
      </c>
      <c r="Q6">
        <f t="shared" ref="Q6:Q13" si="2">ROUND(O6*(1-P6),2)</f>
        <v>0</v>
      </c>
    </row>
    <row r="7" spans="1:17" hidden="1" x14ac:dyDescent="0.25">
      <c r="A7" s="50" t="s">
        <v>15</v>
      </c>
      <c r="B7" s="50">
        <v>300011</v>
      </c>
      <c r="C7" s="50">
        <v>1190</v>
      </c>
      <c r="D7" s="51">
        <v>1190</v>
      </c>
      <c r="E7" s="50">
        <v>2.5</v>
      </c>
      <c r="F7" s="52">
        <v>1</v>
      </c>
      <c r="G7" s="50" t="s">
        <v>16</v>
      </c>
      <c r="H7" s="50" t="s">
        <v>17</v>
      </c>
      <c r="I7" s="50"/>
      <c r="J7" s="50" t="s">
        <v>18</v>
      </c>
      <c r="K7" s="50">
        <v>5</v>
      </c>
      <c r="L7" s="53">
        <v>15.410500000000001</v>
      </c>
      <c r="M7" s="47">
        <v>0</v>
      </c>
      <c r="N7" s="12">
        <f t="shared" si="0"/>
        <v>0</v>
      </c>
      <c r="O7">
        <f t="shared" si="1"/>
        <v>0</v>
      </c>
      <c r="P7" s="21">
        <f t="shared" ref="P7:P83" si="3">P6</f>
        <v>0.55000000000000004</v>
      </c>
      <c r="Q7">
        <f t="shared" si="2"/>
        <v>0</v>
      </c>
    </row>
    <row r="8" spans="1:17" hidden="1" x14ac:dyDescent="0.25">
      <c r="A8" s="50" t="s">
        <v>19</v>
      </c>
      <c r="B8" s="50">
        <v>370065</v>
      </c>
      <c r="C8" s="50">
        <v>705</v>
      </c>
      <c r="D8" s="51">
        <v>705</v>
      </c>
      <c r="E8" s="50">
        <v>1.2</v>
      </c>
      <c r="F8" s="52">
        <v>1</v>
      </c>
      <c r="G8" s="50" t="s">
        <v>20</v>
      </c>
      <c r="H8" s="50" t="s">
        <v>21</v>
      </c>
      <c r="I8" s="50"/>
      <c r="J8" s="50" t="s">
        <v>22</v>
      </c>
      <c r="K8" s="50">
        <v>5</v>
      </c>
      <c r="L8" s="53">
        <v>9.1297499999999996</v>
      </c>
      <c r="M8" s="47">
        <v>0</v>
      </c>
      <c r="N8" s="12">
        <f t="shared" si="0"/>
        <v>0</v>
      </c>
      <c r="O8">
        <f t="shared" si="1"/>
        <v>0</v>
      </c>
      <c r="P8" s="21">
        <f t="shared" si="3"/>
        <v>0.55000000000000004</v>
      </c>
      <c r="Q8">
        <f t="shared" si="2"/>
        <v>0</v>
      </c>
    </row>
    <row r="9" spans="1:17" hidden="1" x14ac:dyDescent="0.25">
      <c r="A9" s="50" t="s">
        <v>23</v>
      </c>
      <c r="B9" s="50">
        <v>370013</v>
      </c>
      <c r="C9" s="50">
        <v>1132</v>
      </c>
      <c r="D9" s="51">
        <v>1132</v>
      </c>
      <c r="E9" s="50">
        <v>2</v>
      </c>
      <c r="F9" s="52">
        <v>1</v>
      </c>
      <c r="G9" s="50" t="s">
        <v>24</v>
      </c>
      <c r="H9" s="50" t="s">
        <v>21</v>
      </c>
      <c r="I9" s="50"/>
      <c r="J9" s="50" t="s">
        <v>25</v>
      </c>
      <c r="K9" s="50">
        <v>5</v>
      </c>
      <c r="L9" s="53">
        <v>14.659400000000002</v>
      </c>
      <c r="M9" s="47">
        <v>0</v>
      </c>
      <c r="N9" s="12">
        <f t="shared" si="0"/>
        <v>0</v>
      </c>
      <c r="O9">
        <f t="shared" si="1"/>
        <v>0</v>
      </c>
      <c r="P9" s="21">
        <f t="shared" si="3"/>
        <v>0.55000000000000004</v>
      </c>
      <c r="Q9">
        <f t="shared" si="2"/>
        <v>0</v>
      </c>
    </row>
    <row r="10" spans="1:17" hidden="1" x14ac:dyDescent="0.25">
      <c r="A10" s="50" t="s">
        <v>26</v>
      </c>
      <c r="B10" s="50">
        <v>370022</v>
      </c>
      <c r="C10" s="50">
        <v>1000</v>
      </c>
      <c r="D10" s="51">
        <v>1000</v>
      </c>
      <c r="E10" s="50">
        <v>1.5</v>
      </c>
      <c r="F10" s="52">
        <v>1</v>
      </c>
      <c r="G10" s="50" t="s">
        <v>27</v>
      </c>
      <c r="H10" s="50" t="s">
        <v>28</v>
      </c>
      <c r="I10" s="50"/>
      <c r="J10" s="50" t="s">
        <v>29</v>
      </c>
      <c r="K10" s="50">
        <v>5</v>
      </c>
      <c r="L10" s="53">
        <v>12.950000000000001</v>
      </c>
      <c r="M10" s="47">
        <v>0</v>
      </c>
      <c r="N10" s="12">
        <f t="shared" si="0"/>
        <v>0</v>
      </c>
      <c r="O10">
        <f t="shared" si="1"/>
        <v>0</v>
      </c>
      <c r="P10" s="21">
        <f t="shared" si="3"/>
        <v>0.55000000000000004</v>
      </c>
      <c r="Q10">
        <f t="shared" si="2"/>
        <v>0</v>
      </c>
    </row>
    <row r="11" spans="1:17" hidden="1" x14ac:dyDescent="0.25">
      <c r="A11" s="50" t="s">
        <v>30</v>
      </c>
      <c r="B11" s="50">
        <v>370058</v>
      </c>
      <c r="C11" s="50">
        <v>800</v>
      </c>
      <c r="D11" s="51">
        <v>800</v>
      </c>
      <c r="E11" s="50">
        <v>1.2</v>
      </c>
      <c r="F11" s="52">
        <v>1</v>
      </c>
      <c r="G11" s="50" t="s">
        <v>31</v>
      </c>
      <c r="H11" s="50" t="s">
        <v>28</v>
      </c>
      <c r="I11" s="50"/>
      <c r="J11" s="50" t="s">
        <v>32</v>
      </c>
      <c r="K11" s="50">
        <v>5</v>
      </c>
      <c r="L11" s="53">
        <v>10.36</v>
      </c>
      <c r="M11" s="47">
        <v>0</v>
      </c>
      <c r="N11" s="12">
        <f t="shared" si="0"/>
        <v>0</v>
      </c>
      <c r="O11">
        <f t="shared" si="1"/>
        <v>0</v>
      </c>
      <c r="P11" s="21">
        <f t="shared" si="3"/>
        <v>0.55000000000000004</v>
      </c>
      <c r="Q11">
        <f t="shared" si="2"/>
        <v>0</v>
      </c>
    </row>
    <row r="12" spans="1:17" hidden="1" x14ac:dyDescent="0.25">
      <c r="A12" s="50" t="s">
        <v>33</v>
      </c>
      <c r="B12" s="50">
        <v>370125</v>
      </c>
      <c r="C12" s="50">
        <v>702</v>
      </c>
      <c r="D12" s="51">
        <v>702</v>
      </c>
      <c r="E12" s="50">
        <v>1</v>
      </c>
      <c r="F12" s="52">
        <v>1</v>
      </c>
      <c r="G12" s="50" t="s">
        <v>31</v>
      </c>
      <c r="H12" s="50" t="s">
        <v>28</v>
      </c>
      <c r="I12" s="50"/>
      <c r="J12" s="50" t="s">
        <v>34</v>
      </c>
      <c r="K12" s="50">
        <v>5</v>
      </c>
      <c r="L12" s="53">
        <v>9.0908999999999995</v>
      </c>
      <c r="M12" s="47">
        <v>0</v>
      </c>
      <c r="N12" s="12">
        <f t="shared" si="0"/>
        <v>0</v>
      </c>
      <c r="O12">
        <f t="shared" si="1"/>
        <v>0</v>
      </c>
      <c r="P12" s="21">
        <f t="shared" si="3"/>
        <v>0.55000000000000004</v>
      </c>
      <c r="Q12">
        <f t="shared" si="2"/>
        <v>0</v>
      </c>
    </row>
    <row r="13" spans="1:17" ht="15.75" hidden="1" thickBot="1" x14ac:dyDescent="0.3">
      <c r="A13" s="50" t="s">
        <v>35</v>
      </c>
      <c r="B13" s="50">
        <v>360001</v>
      </c>
      <c r="C13" s="50">
        <v>790</v>
      </c>
      <c r="D13" s="51">
        <v>790</v>
      </c>
      <c r="E13" s="50">
        <v>1.5</v>
      </c>
      <c r="F13" s="52">
        <v>1</v>
      </c>
      <c r="G13" s="50" t="s">
        <v>36</v>
      </c>
      <c r="H13" s="50" t="s">
        <v>37</v>
      </c>
      <c r="I13" s="50"/>
      <c r="J13" s="50" t="s">
        <v>38</v>
      </c>
      <c r="K13" s="50">
        <v>5</v>
      </c>
      <c r="L13" s="53">
        <v>10.230500000000001</v>
      </c>
      <c r="M13" s="48">
        <v>0</v>
      </c>
      <c r="N13" s="13">
        <f t="shared" si="0"/>
        <v>0</v>
      </c>
      <c r="O13">
        <f t="shared" si="1"/>
        <v>0</v>
      </c>
      <c r="P13" s="21">
        <f t="shared" si="3"/>
        <v>0.55000000000000004</v>
      </c>
      <c r="Q13">
        <f t="shared" si="2"/>
        <v>0</v>
      </c>
    </row>
    <row r="14" spans="1:17" hidden="1" x14ac:dyDescent="0.25">
      <c r="A14" s="50"/>
      <c r="B14" s="50"/>
      <c r="C14" s="50"/>
      <c r="D14" s="51"/>
      <c r="E14" s="50"/>
      <c r="F14" s="54"/>
      <c r="G14" s="50"/>
      <c r="H14" s="50"/>
      <c r="I14" s="50"/>
      <c r="J14" s="50"/>
      <c r="K14" s="50"/>
      <c r="L14" s="55"/>
      <c r="P14" s="27">
        <f t="shared" si="3"/>
        <v>0.55000000000000004</v>
      </c>
    </row>
    <row r="15" spans="1:17" hidden="1" x14ac:dyDescent="0.25">
      <c r="A15" s="50" t="s">
        <v>39</v>
      </c>
      <c r="B15" s="50">
        <v>370066</v>
      </c>
      <c r="C15" s="50">
        <v>708</v>
      </c>
      <c r="D15" s="51">
        <v>1062</v>
      </c>
      <c r="E15" s="50">
        <v>1.2</v>
      </c>
      <c r="F15" s="52">
        <v>1.5</v>
      </c>
      <c r="G15" s="50" t="s">
        <v>9</v>
      </c>
      <c r="H15" s="50" t="s">
        <v>10</v>
      </c>
      <c r="I15" s="50"/>
      <c r="J15" s="50"/>
      <c r="K15" s="50">
        <v>5</v>
      </c>
      <c r="L15" s="53">
        <v>13.7529</v>
      </c>
      <c r="M15" s="46">
        <v>0</v>
      </c>
      <c r="N15" s="11">
        <f t="shared" si="0"/>
        <v>0</v>
      </c>
      <c r="O15">
        <f t="shared" ref="O15:O23" si="4">M15*L15</f>
        <v>0</v>
      </c>
      <c r="P15" s="21">
        <f t="shared" si="3"/>
        <v>0.55000000000000004</v>
      </c>
      <c r="Q15">
        <f t="shared" ref="Q15:Q23" si="5">ROUND(O15*(1-P15),2)</f>
        <v>0</v>
      </c>
    </row>
    <row r="16" spans="1:17" hidden="1" x14ac:dyDescent="0.25">
      <c r="A16" s="50" t="s">
        <v>40</v>
      </c>
      <c r="B16" s="50">
        <v>370055</v>
      </c>
      <c r="C16" s="50">
        <v>910</v>
      </c>
      <c r="D16" s="51">
        <v>1365</v>
      </c>
      <c r="E16" s="50">
        <v>1.6</v>
      </c>
      <c r="F16" s="52">
        <v>1.5</v>
      </c>
      <c r="G16" s="50" t="s">
        <v>13</v>
      </c>
      <c r="H16" s="50" t="s">
        <v>10</v>
      </c>
      <c r="I16" s="50"/>
      <c r="J16" s="50"/>
      <c r="K16" s="50">
        <v>5</v>
      </c>
      <c r="L16" s="53">
        <v>17.676750000000002</v>
      </c>
      <c r="M16" s="47">
        <v>0</v>
      </c>
      <c r="N16" s="12">
        <f t="shared" si="0"/>
        <v>0</v>
      </c>
      <c r="O16">
        <f t="shared" si="4"/>
        <v>0</v>
      </c>
      <c r="P16" s="21">
        <f t="shared" si="3"/>
        <v>0.55000000000000004</v>
      </c>
      <c r="Q16">
        <f t="shared" si="5"/>
        <v>0</v>
      </c>
    </row>
    <row r="17" spans="1:17" hidden="1" x14ac:dyDescent="0.25">
      <c r="A17" s="50" t="s">
        <v>41</v>
      </c>
      <c r="B17" s="50">
        <v>300011</v>
      </c>
      <c r="C17" s="50">
        <v>1190</v>
      </c>
      <c r="D17" s="51">
        <v>1785</v>
      </c>
      <c r="E17" s="50">
        <v>2.5</v>
      </c>
      <c r="F17" s="52">
        <v>1.5</v>
      </c>
      <c r="G17" s="50" t="s">
        <v>16</v>
      </c>
      <c r="H17" s="50" t="s">
        <v>17</v>
      </c>
      <c r="I17" s="50"/>
      <c r="J17" s="50"/>
      <c r="K17" s="50">
        <v>5</v>
      </c>
      <c r="L17" s="53">
        <v>23.115749999999998</v>
      </c>
      <c r="M17" s="47">
        <v>0</v>
      </c>
      <c r="N17" s="12">
        <f t="shared" si="0"/>
        <v>0</v>
      </c>
      <c r="O17">
        <f t="shared" si="4"/>
        <v>0</v>
      </c>
      <c r="P17" s="21">
        <f t="shared" si="3"/>
        <v>0.55000000000000004</v>
      </c>
      <c r="Q17">
        <f t="shared" si="5"/>
        <v>0</v>
      </c>
    </row>
    <row r="18" spans="1:17" hidden="1" x14ac:dyDescent="0.25">
      <c r="A18" s="50" t="s">
        <v>42</v>
      </c>
      <c r="B18" s="50">
        <v>370065</v>
      </c>
      <c r="C18" s="50">
        <v>705</v>
      </c>
      <c r="D18" s="51">
        <v>1057.5</v>
      </c>
      <c r="E18" s="50">
        <v>1.2</v>
      </c>
      <c r="F18" s="52">
        <v>1.5</v>
      </c>
      <c r="G18" s="50" t="s">
        <v>20</v>
      </c>
      <c r="H18" s="50" t="s">
        <v>21</v>
      </c>
      <c r="I18" s="50"/>
      <c r="J18" s="50"/>
      <c r="K18" s="50">
        <v>5</v>
      </c>
      <c r="L18" s="53">
        <v>13.694625</v>
      </c>
      <c r="M18" s="47">
        <v>0</v>
      </c>
      <c r="N18" s="12">
        <f t="shared" si="0"/>
        <v>0</v>
      </c>
      <c r="O18">
        <f t="shared" si="4"/>
        <v>0</v>
      </c>
      <c r="P18" s="21">
        <f t="shared" si="3"/>
        <v>0.55000000000000004</v>
      </c>
      <c r="Q18">
        <f t="shared" si="5"/>
        <v>0</v>
      </c>
    </row>
    <row r="19" spans="1:17" hidden="1" x14ac:dyDescent="0.25">
      <c r="A19" s="50" t="s">
        <v>43</v>
      </c>
      <c r="B19" s="50">
        <v>370013</v>
      </c>
      <c r="C19" s="50">
        <v>1132</v>
      </c>
      <c r="D19" s="51">
        <v>1698</v>
      </c>
      <c r="E19" s="50">
        <v>2</v>
      </c>
      <c r="F19" s="52">
        <v>1.5</v>
      </c>
      <c r="G19" s="50" t="s">
        <v>24</v>
      </c>
      <c r="H19" s="50" t="s">
        <v>21</v>
      </c>
      <c r="I19" s="50"/>
      <c r="J19" s="50"/>
      <c r="K19" s="50">
        <v>5</v>
      </c>
      <c r="L19" s="53">
        <v>21.989100000000001</v>
      </c>
      <c r="M19" s="47">
        <v>0</v>
      </c>
      <c r="N19" s="12">
        <f t="shared" si="0"/>
        <v>0</v>
      </c>
      <c r="O19">
        <f t="shared" si="4"/>
        <v>0</v>
      </c>
      <c r="P19" s="21">
        <f t="shared" si="3"/>
        <v>0.55000000000000004</v>
      </c>
      <c r="Q19">
        <f t="shared" si="5"/>
        <v>0</v>
      </c>
    </row>
    <row r="20" spans="1:17" hidden="1" x14ac:dyDescent="0.25">
      <c r="A20" s="50" t="s">
        <v>44</v>
      </c>
      <c r="B20" s="50">
        <v>370022</v>
      </c>
      <c r="C20" s="50">
        <v>1000</v>
      </c>
      <c r="D20" s="51">
        <v>1500</v>
      </c>
      <c r="E20" s="50">
        <v>1.5</v>
      </c>
      <c r="F20" s="52">
        <v>1.5</v>
      </c>
      <c r="G20" s="50" t="s">
        <v>27</v>
      </c>
      <c r="H20" s="50" t="s">
        <v>28</v>
      </c>
      <c r="I20" s="50"/>
      <c r="J20" s="50"/>
      <c r="K20" s="50">
        <v>5</v>
      </c>
      <c r="L20" s="53">
        <v>19.425000000000001</v>
      </c>
      <c r="M20" s="47">
        <v>0</v>
      </c>
      <c r="N20" s="12">
        <f t="shared" si="0"/>
        <v>0</v>
      </c>
      <c r="O20">
        <f t="shared" si="4"/>
        <v>0</v>
      </c>
      <c r="P20" s="21">
        <f t="shared" si="3"/>
        <v>0.55000000000000004</v>
      </c>
      <c r="Q20">
        <f t="shared" si="5"/>
        <v>0</v>
      </c>
    </row>
    <row r="21" spans="1:17" hidden="1" x14ac:dyDescent="0.25">
      <c r="A21" s="50" t="s">
        <v>45</v>
      </c>
      <c r="B21" s="50">
        <v>370058</v>
      </c>
      <c r="C21" s="50">
        <v>800</v>
      </c>
      <c r="D21" s="51">
        <v>1200</v>
      </c>
      <c r="E21" s="50">
        <v>1.2</v>
      </c>
      <c r="F21" s="52">
        <v>1.5</v>
      </c>
      <c r="G21" s="50" t="s">
        <v>31</v>
      </c>
      <c r="H21" s="50" t="s">
        <v>28</v>
      </c>
      <c r="I21" s="50"/>
      <c r="J21" s="50"/>
      <c r="K21" s="50">
        <v>5</v>
      </c>
      <c r="L21" s="53">
        <v>15.540000000000001</v>
      </c>
      <c r="M21" s="47">
        <v>0</v>
      </c>
      <c r="N21" s="12">
        <f t="shared" si="0"/>
        <v>0</v>
      </c>
      <c r="O21" s="29">
        <f t="shared" si="4"/>
        <v>0</v>
      </c>
      <c r="P21" s="21">
        <f t="shared" si="3"/>
        <v>0.55000000000000004</v>
      </c>
      <c r="Q21">
        <f t="shared" si="5"/>
        <v>0</v>
      </c>
    </row>
    <row r="22" spans="1:17" hidden="1" x14ac:dyDescent="0.25">
      <c r="A22" s="50" t="s">
        <v>46</v>
      </c>
      <c r="B22" s="50">
        <v>370125</v>
      </c>
      <c r="C22" s="50">
        <v>702</v>
      </c>
      <c r="D22" s="51">
        <v>1053</v>
      </c>
      <c r="E22" s="50">
        <v>1</v>
      </c>
      <c r="F22" s="52">
        <v>1.5</v>
      </c>
      <c r="G22" s="50" t="s">
        <v>31</v>
      </c>
      <c r="H22" s="50" t="s">
        <v>28</v>
      </c>
      <c r="I22" s="50"/>
      <c r="J22" s="50"/>
      <c r="K22" s="50">
        <v>5</v>
      </c>
      <c r="L22" s="53">
        <v>13.636350000000002</v>
      </c>
      <c r="M22" s="47">
        <v>0</v>
      </c>
      <c r="N22" s="12">
        <f t="shared" si="0"/>
        <v>0</v>
      </c>
      <c r="O22">
        <f t="shared" si="4"/>
        <v>0</v>
      </c>
      <c r="P22" s="21">
        <f t="shared" si="3"/>
        <v>0.55000000000000004</v>
      </c>
      <c r="Q22">
        <f t="shared" si="5"/>
        <v>0</v>
      </c>
    </row>
    <row r="23" spans="1:17" ht="15.75" hidden="1" thickBot="1" x14ac:dyDescent="0.3">
      <c r="A23" s="50" t="s">
        <v>47</v>
      </c>
      <c r="B23" s="50">
        <v>360001</v>
      </c>
      <c r="C23" s="50">
        <v>790</v>
      </c>
      <c r="D23" s="51">
        <v>1185</v>
      </c>
      <c r="E23" s="50">
        <v>1.5</v>
      </c>
      <c r="F23" s="52">
        <v>1.5</v>
      </c>
      <c r="G23" s="50" t="s">
        <v>36</v>
      </c>
      <c r="H23" s="50" t="s">
        <v>37</v>
      </c>
      <c r="I23" s="50"/>
      <c r="J23" s="50"/>
      <c r="K23" s="50">
        <v>5</v>
      </c>
      <c r="L23" s="53">
        <v>15.345750000000001</v>
      </c>
      <c r="M23" s="49">
        <v>0</v>
      </c>
      <c r="N23" s="13">
        <f t="shared" si="0"/>
        <v>0</v>
      </c>
      <c r="O23">
        <f t="shared" si="4"/>
        <v>0</v>
      </c>
      <c r="P23" s="21">
        <f t="shared" si="3"/>
        <v>0.55000000000000004</v>
      </c>
      <c r="Q23">
        <f t="shared" si="5"/>
        <v>0</v>
      </c>
    </row>
    <row r="24" spans="1:17" ht="15.75" thickBot="1" x14ac:dyDescent="0.3">
      <c r="A24" s="1"/>
      <c r="B24" s="1"/>
      <c r="C24" s="1"/>
      <c r="D24" s="6"/>
      <c r="E24" s="1"/>
      <c r="F24" s="2"/>
      <c r="G24" s="1"/>
      <c r="H24" s="1"/>
      <c r="I24" s="1"/>
      <c r="J24" s="1"/>
      <c r="K24" s="1"/>
      <c r="L24" s="4"/>
      <c r="P24" s="28">
        <f t="shared" si="3"/>
        <v>0.55000000000000004</v>
      </c>
    </row>
    <row r="25" spans="1:17" x14ac:dyDescent="0.25">
      <c r="A25" s="1" t="s">
        <v>48</v>
      </c>
      <c r="B25" s="1">
        <v>370066</v>
      </c>
      <c r="C25" s="1">
        <v>708</v>
      </c>
      <c r="D25" s="6">
        <v>1416</v>
      </c>
      <c r="E25" s="1">
        <v>1.2</v>
      </c>
      <c r="F25" s="5">
        <v>2</v>
      </c>
      <c r="G25" s="1" t="s">
        <v>9</v>
      </c>
      <c r="H25" s="1" t="s">
        <v>10</v>
      </c>
      <c r="I25" s="1"/>
      <c r="J25" s="1"/>
      <c r="K25" s="1">
        <v>5</v>
      </c>
      <c r="L25" s="10">
        <v>18.337200000000003</v>
      </c>
      <c r="M25" s="18">
        <v>0</v>
      </c>
      <c r="N25" s="11">
        <f t="shared" si="0"/>
        <v>0</v>
      </c>
      <c r="O25">
        <f t="shared" ref="O25:O33" si="6">M25*L25</f>
        <v>0</v>
      </c>
      <c r="P25" s="21">
        <f t="shared" si="3"/>
        <v>0.55000000000000004</v>
      </c>
      <c r="Q25">
        <f t="shared" ref="Q25:Q33" si="7">ROUND(O25*(1-P25),2)</f>
        <v>0</v>
      </c>
    </row>
    <row r="26" spans="1:17" x14ac:dyDescent="0.25">
      <c r="A26" s="1" t="s">
        <v>49</v>
      </c>
      <c r="B26" s="1">
        <v>370055</v>
      </c>
      <c r="C26" s="1">
        <v>910</v>
      </c>
      <c r="D26" s="6">
        <v>1820</v>
      </c>
      <c r="E26" s="1">
        <v>1.6</v>
      </c>
      <c r="F26" s="5">
        <v>2</v>
      </c>
      <c r="G26" s="1" t="s">
        <v>13</v>
      </c>
      <c r="H26" s="1" t="s">
        <v>10</v>
      </c>
      <c r="I26" s="1"/>
      <c r="J26" s="1"/>
      <c r="K26" s="1">
        <v>5</v>
      </c>
      <c r="L26" s="10">
        <v>23.569000000000003</v>
      </c>
      <c r="M26" s="19">
        <v>0</v>
      </c>
      <c r="N26" s="12">
        <f t="shared" si="0"/>
        <v>0</v>
      </c>
      <c r="O26">
        <f t="shared" si="6"/>
        <v>0</v>
      </c>
      <c r="P26" s="21">
        <f t="shared" si="3"/>
        <v>0.55000000000000004</v>
      </c>
      <c r="Q26">
        <f t="shared" si="7"/>
        <v>0</v>
      </c>
    </row>
    <row r="27" spans="1:17" x14ac:dyDescent="0.25">
      <c r="A27" s="1" t="s">
        <v>50</v>
      </c>
      <c r="B27" s="1">
        <v>300011</v>
      </c>
      <c r="C27" s="1">
        <v>1190</v>
      </c>
      <c r="D27" s="6">
        <v>2380</v>
      </c>
      <c r="E27" s="1">
        <v>2.5</v>
      </c>
      <c r="F27" s="5">
        <v>2</v>
      </c>
      <c r="G27" s="1" t="s">
        <v>16</v>
      </c>
      <c r="H27" s="1" t="s">
        <v>17</v>
      </c>
      <c r="I27" s="1"/>
      <c r="J27" s="1"/>
      <c r="K27" s="1">
        <v>5</v>
      </c>
      <c r="L27" s="10">
        <v>30.821000000000002</v>
      </c>
      <c r="M27" s="19">
        <v>0</v>
      </c>
      <c r="N27" s="12">
        <f t="shared" si="0"/>
        <v>0</v>
      </c>
      <c r="O27">
        <f t="shared" si="6"/>
        <v>0</v>
      </c>
      <c r="P27" s="21">
        <f t="shared" si="3"/>
        <v>0.55000000000000004</v>
      </c>
      <c r="Q27">
        <f t="shared" si="7"/>
        <v>0</v>
      </c>
    </row>
    <row r="28" spans="1:17" x14ac:dyDescent="0.25">
      <c r="A28" s="1" t="s">
        <v>51</v>
      </c>
      <c r="B28" s="1">
        <v>370065</v>
      </c>
      <c r="C28" s="1">
        <v>705</v>
      </c>
      <c r="D28" s="6">
        <v>1410</v>
      </c>
      <c r="E28" s="1">
        <v>1.2</v>
      </c>
      <c r="F28" s="5">
        <v>2</v>
      </c>
      <c r="G28" s="1" t="s">
        <v>20</v>
      </c>
      <c r="H28" s="1" t="s">
        <v>21</v>
      </c>
      <c r="I28" s="1"/>
      <c r="J28" s="1"/>
      <c r="K28" s="1">
        <v>5</v>
      </c>
      <c r="L28" s="10">
        <v>18.259499999999999</v>
      </c>
      <c r="M28" s="19">
        <v>0</v>
      </c>
      <c r="N28" s="12">
        <f t="shared" si="0"/>
        <v>0</v>
      </c>
      <c r="O28">
        <f t="shared" si="6"/>
        <v>0</v>
      </c>
      <c r="P28" s="21">
        <f t="shared" si="3"/>
        <v>0.55000000000000004</v>
      </c>
      <c r="Q28">
        <f t="shared" si="7"/>
        <v>0</v>
      </c>
    </row>
    <row r="29" spans="1:17" x14ac:dyDescent="0.25">
      <c r="A29" s="1" t="s">
        <v>52</v>
      </c>
      <c r="B29" s="1">
        <v>370013</v>
      </c>
      <c r="C29" s="1">
        <v>1132</v>
      </c>
      <c r="D29" s="6">
        <v>2264</v>
      </c>
      <c r="E29" s="1">
        <v>2</v>
      </c>
      <c r="F29" s="5">
        <v>2</v>
      </c>
      <c r="G29" s="1" t="s">
        <v>24</v>
      </c>
      <c r="H29" s="1" t="s">
        <v>21</v>
      </c>
      <c r="I29" s="1"/>
      <c r="J29" s="1"/>
      <c r="K29" s="1">
        <v>5</v>
      </c>
      <c r="L29" s="10">
        <v>29.318800000000003</v>
      </c>
      <c r="M29" s="19">
        <v>0</v>
      </c>
      <c r="N29" s="12">
        <f t="shared" si="0"/>
        <v>0</v>
      </c>
      <c r="O29">
        <f t="shared" si="6"/>
        <v>0</v>
      </c>
      <c r="P29" s="21">
        <f t="shared" si="3"/>
        <v>0.55000000000000004</v>
      </c>
      <c r="Q29">
        <f t="shared" si="7"/>
        <v>0</v>
      </c>
    </row>
    <row r="30" spans="1:17" x14ac:dyDescent="0.25">
      <c r="A30" s="1" t="s">
        <v>53</v>
      </c>
      <c r="B30" s="1">
        <v>370022</v>
      </c>
      <c r="C30" s="1">
        <v>1000</v>
      </c>
      <c r="D30" s="6">
        <v>2000</v>
      </c>
      <c r="E30" s="1">
        <v>1.5</v>
      </c>
      <c r="F30" s="5">
        <v>2</v>
      </c>
      <c r="G30" s="1" t="s">
        <v>27</v>
      </c>
      <c r="H30" s="1" t="s">
        <v>28</v>
      </c>
      <c r="I30" s="1"/>
      <c r="J30" s="1"/>
      <c r="K30" s="1">
        <v>5</v>
      </c>
      <c r="L30" s="10">
        <v>25.900000000000002</v>
      </c>
      <c r="M30" s="19">
        <v>0</v>
      </c>
      <c r="N30" s="12">
        <f t="shared" si="0"/>
        <v>0</v>
      </c>
      <c r="O30">
        <f t="shared" si="6"/>
        <v>0</v>
      </c>
      <c r="P30" s="21">
        <f t="shared" si="3"/>
        <v>0.55000000000000004</v>
      </c>
      <c r="Q30">
        <f t="shared" si="7"/>
        <v>0</v>
      </c>
    </row>
    <row r="31" spans="1:17" x14ac:dyDescent="0.25">
      <c r="A31" s="1" t="s">
        <v>54</v>
      </c>
      <c r="B31" s="1">
        <v>370058</v>
      </c>
      <c r="C31" s="1">
        <v>800</v>
      </c>
      <c r="D31" s="6">
        <v>1600</v>
      </c>
      <c r="E31" s="1">
        <v>1.2</v>
      </c>
      <c r="F31" s="5">
        <v>2</v>
      </c>
      <c r="G31" s="1" t="s">
        <v>31</v>
      </c>
      <c r="H31" s="1" t="s">
        <v>28</v>
      </c>
      <c r="I31" s="1"/>
      <c r="J31" s="1"/>
      <c r="K31" s="1">
        <v>5</v>
      </c>
      <c r="L31" s="10">
        <v>20.72</v>
      </c>
      <c r="M31" s="19">
        <v>0</v>
      </c>
      <c r="N31" s="12">
        <f t="shared" si="0"/>
        <v>0</v>
      </c>
      <c r="O31">
        <f t="shared" si="6"/>
        <v>0</v>
      </c>
      <c r="P31" s="21">
        <f t="shared" si="3"/>
        <v>0.55000000000000004</v>
      </c>
      <c r="Q31">
        <f t="shared" si="7"/>
        <v>0</v>
      </c>
    </row>
    <row r="32" spans="1:17" x14ac:dyDescent="0.25">
      <c r="A32" s="1" t="s">
        <v>55</v>
      </c>
      <c r="B32" s="1">
        <v>370125</v>
      </c>
      <c r="C32" s="1">
        <v>702</v>
      </c>
      <c r="D32" s="6">
        <v>1404</v>
      </c>
      <c r="E32" s="1">
        <v>1</v>
      </c>
      <c r="F32" s="5">
        <v>2</v>
      </c>
      <c r="G32" s="1" t="s">
        <v>31</v>
      </c>
      <c r="H32" s="1" t="s">
        <v>28</v>
      </c>
      <c r="I32" s="1"/>
      <c r="J32" s="1"/>
      <c r="K32" s="1">
        <v>5</v>
      </c>
      <c r="L32" s="10">
        <v>18.181799999999999</v>
      </c>
      <c r="M32" s="19">
        <v>0</v>
      </c>
      <c r="N32" s="12">
        <f t="shared" si="0"/>
        <v>0</v>
      </c>
      <c r="O32">
        <f t="shared" si="6"/>
        <v>0</v>
      </c>
      <c r="P32" s="21">
        <f t="shared" si="3"/>
        <v>0.55000000000000004</v>
      </c>
      <c r="Q32">
        <f t="shared" si="7"/>
        <v>0</v>
      </c>
    </row>
    <row r="33" spans="1:17" ht="15.75" thickBot="1" x14ac:dyDescent="0.3">
      <c r="A33" s="1" t="s">
        <v>56</v>
      </c>
      <c r="B33" s="1">
        <v>360001</v>
      </c>
      <c r="C33" s="1">
        <v>790</v>
      </c>
      <c r="D33" s="6">
        <v>1580</v>
      </c>
      <c r="E33" s="1">
        <v>1.5</v>
      </c>
      <c r="F33" s="5">
        <v>2</v>
      </c>
      <c r="G33" s="1" t="s">
        <v>36</v>
      </c>
      <c r="H33" s="1" t="s">
        <v>37</v>
      </c>
      <c r="I33" s="1"/>
      <c r="J33" s="1"/>
      <c r="K33" s="1">
        <v>5</v>
      </c>
      <c r="L33" s="10">
        <v>20.461000000000002</v>
      </c>
      <c r="M33" s="20">
        <v>0</v>
      </c>
      <c r="N33" s="13">
        <f t="shared" si="0"/>
        <v>0</v>
      </c>
      <c r="O33">
        <f t="shared" si="6"/>
        <v>0</v>
      </c>
      <c r="P33" s="21">
        <f t="shared" si="3"/>
        <v>0.55000000000000004</v>
      </c>
      <c r="Q33">
        <f t="shared" si="7"/>
        <v>0</v>
      </c>
    </row>
    <row r="34" spans="1:17" ht="15.75" thickBot="1" x14ac:dyDescent="0.3">
      <c r="A34" s="1"/>
      <c r="B34" s="1"/>
      <c r="C34" s="1"/>
      <c r="D34" s="6"/>
      <c r="E34" s="1"/>
      <c r="F34" s="2"/>
      <c r="G34" s="1"/>
      <c r="H34" s="1"/>
      <c r="I34" s="1"/>
      <c r="J34" s="1"/>
      <c r="K34" s="1"/>
      <c r="L34" s="4"/>
      <c r="P34" s="28">
        <f t="shared" si="3"/>
        <v>0.55000000000000004</v>
      </c>
    </row>
    <row r="35" spans="1:17" x14ac:dyDescent="0.25">
      <c r="A35" s="1" t="s">
        <v>57</v>
      </c>
      <c r="B35" s="1">
        <v>370066</v>
      </c>
      <c r="C35" s="1">
        <v>708</v>
      </c>
      <c r="D35" s="6">
        <v>1770</v>
      </c>
      <c r="E35" s="1">
        <v>1.2</v>
      </c>
      <c r="F35" s="5">
        <v>2.5</v>
      </c>
      <c r="G35" s="1" t="s">
        <v>9</v>
      </c>
      <c r="H35" s="1" t="s">
        <v>10</v>
      </c>
      <c r="I35" s="1"/>
      <c r="J35" s="1"/>
      <c r="K35" s="1">
        <v>5</v>
      </c>
      <c r="L35" s="10">
        <v>22.921500000000002</v>
      </c>
      <c r="M35" s="18">
        <v>0</v>
      </c>
      <c r="N35" s="11">
        <f t="shared" si="0"/>
        <v>0</v>
      </c>
      <c r="O35">
        <f t="shared" ref="O35:O43" si="8">M35*L35</f>
        <v>0</v>
      </c>
      <c r="P35" s="21">
        <f t="shared" si="3"/>
        <v>0.55000000000000004</v>
      </c>
      <c r="Q35">
        <f t="shared" ref="Q35:Q43" si="9">ROUND(O35*(1-P35),2)</f>
        <v>0</v>
      </c>
    </row>
    <row r="36" spans="1:17" x14ac:dyDescent="0.25">
      <c r="A36" s="1" t="s">
        <v>58</v>
      </c>
      <c r="B36" s="1">
        <v>370055</v>
      </c>
      <c r="C36" s="1">
        <v>910</v>
      </c>
      <c r="D36" s="6">
        <v>2275</v>
      </c>
      <c r="E36" s="1">
        <v>1.6</v>
      </c>
      <c r="F36" s="5">
        <v>2.5</v>
      </c>
      <c r="G36" s="1" t="s">
        <v>13</v>
      </c>
      <c r="H36" s="1" t="s">
        <v>10</v>
      </c>
      <c r="I36" s="1"/>
      <c r="J36" s="1"/>
      <c r="K36" s="1">
        <v>5</v>
      </c>
      <c r="L36" s="10">
        <v>29.461250000000003</v>
      </c>
      <c r="M36" s="19">
        <v>0</v>
      </c>
      <c r="N36" s="12">
        <f t="shared" si="0"/>
        <v>0</v>
      </c>
      <c r="O36">
        <f t="shared" si="8"/>
        <v>0</v>
      </c>
      <c r="P36" s="21">
        <f t="shared" si="3"/>
        <v>0.55000000000000004</v>
      </c>
      <c r="Q36">
        <f t="shared" si="9"/>
        <v>0</v>
      </c>
    </row>
    <row r="37" spans="1:17" x14ac:dyDescent="0.25">
      <c r="A37" s="1" t="s">
        <v>59</v>
      </c>
      <c r="B37" s="1">
        <v>300011</v>
      </c>
      <c r="C37" s="1">
        <v>1190</v>
      </c>
      <c r="D37" s="6">
        <v>2975</v>
      </c>
      <c r="E37" s="1">
        <v>2.5</v>
      </c>
      <c r="F37" s="5">
        <v>2.5</v>
      </c>
      <c r="G37" s="1" t="s">
        <v>16</v>
      </c>
      <c r="H37" s="1" t="s">
        <v>17</v>
      </c>
      <c r="I37" s="1"/>
      <c r="J37" s="1"/>
      <c r="K37" s="1">
        <v>5</v>
      </c>
      <c r="L37" s="10">
        <v>38.526249999999997</v>
      </c>
      <c r="M37" s="19">
        <v>0</v>
      </c>
      <c r="N37" s="12">
        <f t="shared" si="0"/>
        <v>0</v>
      </c>
      <c r="O37">
        <f t="shared" si="8"/>
        <v>0</v>
      </c>
      <c r="P37" s="21">
        <f t="shared" si="3"/>
        <v>0.55000000000000004</v>
      </c>
      <c r="Q37">
        <f t="shared" si="9"/>
        <v>0</v>
      </c>
    </row>
    <row r="38" spans="1:17" x14ac:dyDescent="0.25">
      <c r="A38" s="1" t="s">
        <v>60</v>
      </c>
      <c r="B38" s="1">
        <v>370065</v>
      </c>
      <c r="C38" s="1">
        <v>705</v>
      </c>
      <c r="D38" s="6">
        <v>1762.5</v>
      </c>
      <c r="E38" s="1">
        <v>1.2</v>
      </c>
      <c r="F38" s="5">
        <v>2.5</v>
      </c>
      <c r="G38" s="1" t="s">
        <v>20</v>
      </c>
      <c r="H38" s="1" t="s">
        <v>21</v>
      </c>
      <c r="I38" s="1"/>
      <c r="J38" s="1"/>
      <c r="K38" s="1">
        <v>5</v>
      </c>
      <c r="L38" s="10">
        <v>22.824375000000003</v>
      </c>
      <c r="M38" s="19">
        <v>0</v>
      </c>
      <c r="N38" s="12">
        <f t="shared" si="0"/>
        <v>0</v>
      </c>
      <c r="O38">
        <f t="shared" si="8"/>
        <v>0</v>
      </c>
      <c r="P38" s="21">
        <f t="shared" si="3"/>
        <v>0.55000000000000004</v>
      </c>
      <c r="Q38">
        <f t="shared" si="9"/>
        <v>0</v>
      </c>
    </row>
    <row r="39" spans="1:17" x14ac:dyDescent="0.25">
      <c r="A39" s="1" t="s">
        <v>61</v>
      </c>
      <c r="B39" s="1">
        <v>370013</v>
      </c>
      <c r="C39" s="1">
        <v>1132</v>
      </c>
      <c r="D39" s="6">
        <v>2830</v>
      </c>
      <c r="E39" s="1">
        <v>2</v>
      </c>
      <c r="F39" s="5">
        <v>2.5</v>
      </c>
      <c r="G39" s="1" t="s">
        <v>24</v>
      </c>
      <c r="H39" s="1" t="s">
        <v>21</v>
      </c>
      <c r="I39" s="1"/>
      <c r="J39" s="1"/>
      <c r="K39" s="1">
        <v>5</v>
      </c>
      <c r="L39" s="10">
        <v>36.648499999999999</v>
      </c>
      <c r="M39" s="19">
        <v>0</v>
      </c>
      <c r="N39" s="12">
        <f t="shared" si="0"/>
        <v>0</v>
      </c>
      <c r="O39">
        <f t="shared" si="8"/>
        <v>0</v>
      </c>
      <c r="P39" s="21">
        <f t="shared" si="3"/>
        <v>0.55000000000000004</v>
      </c>
      <c r="Q39">
        <f t="shared" si="9"/>
        <v>0</v>
      </c>
    </row>
    <row r="40" spans="1:17" x14ac:dyDescent="0.25">
      <c r="A40" s="1" t="s">
        <v>62</v>
      </c>
      <c r="B40" s="1">
        <v>370022</v>
      </c>
      <c r="C40" s="1">
        <v>1000</v>
      </c>
      <c r="D40" s="6">
        <v>2500</v>
      </c>
      <c r="E40" s="1">
        <v>1.5</v>
      </c>
      <c r="F40" s="5">
        <v>2.5</v>
      </c>
      <c r="G40" s="1" t="s">
        <v>27</v>
      </c>
      <c r="H40" s="1" t="s">
        <v>28</v>
      </c>
      <c r="I40" s="1"/>
      <c r="J40" s="1"/>
      <c r="K40" s="1">
        <v>5</v>
      </c>
      <c r="L40" s="10">
        <v>32.375</v>
      </c>
      <c r="M40" s="19">
        <v>0</v>
      </c>
      <c r="N40" s="12">
        <f t="shared" si="0"/>
        <v>0</v>
      </c>
      <c r="O40">
        <f t="shared" si="8"/>
        <v>0</v>
      </c>
      <c r="P40" s="21">
        <f t="shared" si="3"/>
        <v>0.55000000000000004</v>
      </c>
      <c r="Q40">
        <f t="shared" si="9"/>
        <v>0</v>
      </c>
    </row>
    <row r="41" spans="1:17" x14ac:dyDescent="0.25">
      <c r="A41" s="1" t="s">
        <v>63</v>
      </c>
      <c r="B41" s="1">
        <v>370058</v>
      </c>
      <c r="C41" s="1">
        <v>800</v>
      </c>
      <c r="D41" s="6">
        <v>2000</v>
      </c>
      <c r="E41" s="1">
        <v>1.2</v>
      </c>
      <c r="F41" s="5">
        <v>2.5</v>
      </c>
      <c r="G41" s="1" t="s">
        <v>31</v>
      </c>
      <c r="H41" s="1" t="s">
        <v>28</v>
      </c>
      <c r="I41" s="1"/>
      <c r="J41" s="1"/>
      <c r="K41" s="1">
        <v>5</v>
      </c>
      <c r="L41" s="10">
        <v>25.900000000000002</v>
      </c>
      <c r="M41" s="19">
        <v>0</v>
      </c>
      <c r="N41" s="12">
        <f t="shared" si="0"/>
        <v>0</v>
      </c>
      <c r="O41">
        <f t="shared" si="8"/>
        <v>0</v>
      </c>
      <c r="P41" s="21">
        <f t="shared" si="3"/>
        <v>0.55000000000000004</v>
      </c>
      <c r="Q41">
        <f t="shared" si="9"/>
        <v>0</v>
      </c>
    </row>
    <row r="42" spans="1:17" x14ac:dyDescent="0.25">
      <c r="A42" s="1" t="s">
        <v>64</v>
      </c>
      <c r="B42" s="1">
        <v>370125</v>
      </c>
      <c r="C42" s="1">
        <v>702</v>
      </c>
      <c r="D42" s="6">
        <v>1755</v>
      </c>
      <c r="E42" s="1">
        <v>1</v>
      </c>
      <c r="F42" s="5">
        <v>2.5</v>
      </c>
      <c r="G42" s="1" t="s">
        <v>31</v>
      </c>
      <c r="H42" s="1" t="s">
        <v>28</v>
      </c>
      <c r="I42" s="1"/>
      <c r="J42" s="1"/>
      <c r="K42" s="1">
        <v>5</v>
      </c>
      <c r="L42" s="10">
        <v>22.727250000000002</v>
      </c>
      <c r="M42" s="19">
        <v>0</v>
      </c>
      <c r="N42" s="12">
        <f t="shared" si="0"/>
        <v>0</v>
      </c>
      <c r="O42">
        <f t="shared" si="8"/>
        <v>0</v>
      </c>
      <c r="P42" s="21">
        <f t="shared" si="3"/>
        <v>0.55000000000000004</v>
      </c>
      <c r="Q42">
        <f t="shared" si="9"/>
        <v>0</v>
      </c>
    </row>
    <row r="43" spans="1:17" ht="15.75" thickBot="1" x14ac:dyDescent="0.3">
      <c r="A43" s="1" t="s">
        <v>65</v>
      </c>
      <c r="B43" s="1">
        <v>360001</v>
      </c>
      <c r="C43" s="1">
        <v>790</v>
      </c>
      <c r="D43" s="6">
        <v>1975</v>
      </c>
      <c r="E43" s="1">
        <v>1.5</v>
      </c>
      <c r="F43" s="5">
        <v>2.5</v>
      </c>
      <c r="G43" s="1" t="s">
        <v>36</v>
      </c>
      <c r="H43" s="1" t="s">
        <v>37</v>
      </c>
      <c r="I43" s="1"/>
      <c r="J43" s="1"/>
      <c r="K43" s="1">
        <v>5</v>
      </c>
      <c r="L43" s="10">
        <v>25.576249999999998</v>
      </c>
      <c r="M43" s="20">
        <v>0</v>
      </c>
      <c r="N43" s="13">
        <f t="shared" si="0"/>
        <v>0</v>
      </c>
      <c r="O43">
        <f t="shared" si="8"/>
        <v>0</v>
      </c>
      <c r="P43" s="21">
        <f t="shared" si="3"/>
        <v>0.55000000000000004</v>
      </c>
      <c r="Q43">
        <f t="shared" si="9"/>
        <v>0</v>
      </c>
    </row>
    <row r="44" spans="1:17" ht="15.75" thickBot="1" x14ac:dyDescent="0.3">
      <c r="A44" s="1"/>
      <c r="B44" s="1"/>
      <c r="C44" s="1"/>
      <c r="D44" s="6"/>
      <c r="E44" s="1"/>
      <c r="F44" s="2"/>
      <c r="G44" s="1"/>
      <c r="H44" s="1"/>
      <c r="I44" s="1"/>
      <c r="J44" s="1"/>
      <c r="K44" s="1"/>
      <c r="L44" s="4"/>
      <c r="P44" s="27">
        <f t="shared" si="3"/>
        <v>0.55000000000000004</v>
      </c>
    </row>
    <row r="45" spans="1:17" x14ac:dyDescent="0.25">
      <c r="A45" s="1" t="s">
        <v>66</v>
      </c>
      <c r="B45" s="1">
        <v>370066</v>
      </c>
      <c r="C45" s="1">
        <v>708</v>
      </c>
      <c r="D45" s="6">
        <v>2124</v>
      </c>
      <c r="E45" s="1">
        <v>1.2</v>
      </c>
      <c r="F45" s="5">
        <v>3</v>
      </c>
      <c r="G45" s="1" t="s">
        <v>9</v>
      </c>
      <c r="H45" s="1" t="s">
        <v>10</v>
      </c>
      <c r="I45" s="1"/>
      <c r="J45" s="1"/>
      <c r="K45" s="1">
        <v>5</v>
      </c>
      <c r="L45" s="10">
        <v>27.505800000000001</v>
      </c>
      <c r="M45" s="18">
        <v>0</v>
      </c>
      <c r="N45" s="11">
        <f t="shared" si="0"/>
        <v>0</v>
      </c>
      <c r="O45">
        <f t="shared" ref="O45:O53" si="10">M45*L45</f>
        <v>0</v>
      </c>
      <c r="P45" s="21">
        <f t="shared" si="3"/>
        <v>0.55000000000000004</v>
      </c>
      <c r="Q45">
        <f t="shared" ref="Q45:Q53" si="11">ROUND(O45*(1-P45),2)</f>
        <v>0</v>
      </c>
    </row>
    <row r="46" spans="1:17" x14ac:dyDescent="0.25">
      <c r="A46" s="1" t="s">
        <v>67</v>
      </c>
      <c r="B46" s="1">
        <v>370055</v>
      </c>
      <c r="C46" s="1">
        <v>910</v>
      </c>
      <c r="D46" s="6">
        <v>2730</v>
      </c>
      <c r="E46" s="1">
        <v>1.6</v>
      </c>
      <c r="F46" s="5">
        <v>3</v>
      </c>
      <c r="G46" s="1" t="s">
        <v>13</v>
      </c>
      <c r="H46" s="1" t="s">
        <v>10</v>
      </c>
      <c r="I46" s="1"/>
      <c r="J46" s="1"/>
      <c r="K46" s="1">
        <v>5</v>
      </c>
      <c r="L46" s="10">
        <v>35.353500000000004</v>
      </c>
      <c r="M46" s="19">
        <v>0</v>
      </c>
      <c r="N46" s="12">
        <f t="shared" si="0"/>
        <v>0</v>
      </c>
      <c r="O46">
        <f t="shared" si="10"/>
        <v>0</v>
      </c>
      <c r="P46" s="21">
        <f t="shared" si="3"/>
        <v>0.55000000000000004</v>
      </c>
      <c r="Q46">
        <f t="shared" si="11"/>
        <v>0</v>
      </c>
    </row>
    <row r="47" spans="1:17" x14ac:dyDescent="0.25">
      <c r="A47" s="1" t="s">
        <v>68</v>
      </c>
      <c r="B47" s="1">
        <v>300011</v>
      </c>
      <c r="C47" s="1">
        <v>1190</v>
      </c>
      <c r="D47" s="6">
        <v>3570</v>
      </c>
      <c r="E47" s="1">
        <v>2.5</v>
      </c>
      <c r="F47" s="5">
        <v>3</v>
      </c>
      <c r="G47" s="1" t="s">
        <v>16</v>
      </c>
      <c r="H47" s="1" t="s">
        <v>17</v>
      </c>
      <c r="I47" s="1"/>
      <c r="J47" s="1"/>
      <c r="K47" s="1">
        <v>5</v>
      </c>
      <c r="L47" s="10">
        <v>46.231499999999997</v>
      </c>
      <c r="M47" s="19">
        <v>0</v>
      </c>
      <c r="N47" s="12">
        <f t="shared" si="0"/>
        <v>0</v>
      </c>
      <c r="O47">
        <f t="shared" si="10"/>
        <v>0</v>
      </c>
      <c r="P47" s="21">
        <f t="shared" si="3"/>
        <v>0.55000000000000004</v>
      </c>
      <c r="Q47">
        <f t="shared" si="11"/>
        <v>0</v>
      </c>
    </row>
    <row r="48" spans="1:17" x14ac:dyDescent="0.25">
      <c r="A48" s="1" t="s">
        <v>69</v>
      </c>
      <c r="B48" s="1">
        <v>370065</v>
      </c>
      <c r="C48" s="1">
        <v>705</v>
      </c>
      <c r="D48" s="6">
        <v>2115</v>
      </c>
      <c r="E48" s="1">
        <v>1.2</v>
      </c>
      <c r="F48" s="5">
        <v>3</v>
      </c>
      <c r="G48" s="1" t="s">
        <v>20</v>
      </c>
      <c r="H48" s="1" t="s">
        <v>21</v>
      </c>
      <c r="I48" s="1"/>
      <c r="J48" s="1"/>
      <c r="K48" s="1">
        <v>5</v>
      </c>
      <c r="L48" s="10">
        <v>27.389250000000001</v>
      </c>
      <c r="M48" s="19">
        <v>0</v>
      </c>
      <c r="N48" s="12">
        <f t="shared" si="0"/>
        <v>0</v>
      </c>
      <c r="O48">
        <f t="shared" si="10"/>
        <v>0</v>
      </c>
      <c r="P48" s="21">
        <f t="shared" si="3"/>
        <v>0.55000000000000004</v>
      </c>
      <c r="Q48">
        <f t="shared" si="11"/>
        <v>0</v>
      </c>
    </row>
    <row r="49" spans="1:17" x14ac:dyDescent="0.25">
      <c r="A49" s="1" t="s">
        <v>70</v>
      </c>
      <c r="B49" s="1">
        <v>370013</v>
      </c>
      <c r="C49" s="1">
        <v>1132</v>
      </c>
      <c r="D49" s="6">
        <v>3396</v>
      </c>
      <c r="E49" s="1">
        <v>2</v>
      </c>
      <c r="F49" s="5">
        <v>3</v>
      </c>
      <c r="G49" s="1" t="s">
        <v>24</v>
      </c>
      <c r="H49" s="1" t="s">
        <v>21</v>
      </c>
      <c r="I49" s="1"/>
      <c r="J49" s="1"/>
      <c r="K49" s="1">
        <v>5</v>
      </c>
      <c r="L49" s="10">
        <v>43.978200000000001</v>
      </c>
      <c r="M49" s="19">
        <v>0</v>
      </c>
      <c r="N49" s="12">
        <f t="shared" si="0"/>
        <v>0</v>
      </c>
      <c r="O49">
        <f t="shared" si="10"/>
        <v>0</v>
      </c>
      <c r="P49" s="21">
        <f t="shared" si="3"/>
        <v>0.55000000000000004</v>
      </c>
      <c r="Q49">
        <f t="shared" si="11"/>
        <v>0</v>
      </c>
    </row>
    <row r="50" spans="1:17" x14ac:dyDescent="0.25">
      <c r="A50" s="1" t="s">
        <v>71</v>
      </c>
      <c r="B50" s="1">
        <v>370022</v>
      </c>
      <c r="C50" s="1">
        <v>1000</v>
      </c>
      <c r="D50" s="6">
        <v>3000</v>
      </c>
      <c r="E50" s="1">
        <v>1.5</v>
      </c>
      <c r="F50" s="5">
        <v>3</v>
      </c>
      <c r="G50" s="1" t="s">
        <v>27</v>
      </c>
      <c r="H50" s="1" t="s">
        <v>28</v>
      </c>
      <c r="I50" s="1"/>
      <c r="J50" s="1"/>
      <c r="K50" s="1">
        <v>5</v>
      </c>
      <c r="L50" s="10">
        <v>38.85</v>
      </c>
      <c r="M50" s="19">
        <v>0</v>
      </c>
      <c r="N50" s="12">
        <f t="shared" si="0"/>
        <v>0</v>
      </c>
      <c r="O50">
        <f t="shared" si="10"/>
        <v>0</v>
      </c>
      <c r="P50" s="21">
        <f t="shared" si="3"/>
        <v>0.55000000000000004</v>
      </c>
      <c r="Q50">
        <f t="shared" si="11"/>
        <v>0</v>
      </c>
    </row>
    <row r="51" spans="1:17" x14ac:dyDescent="0.25">
      <c r="A51" s="1" t="s">
        <v>72</v>
      </c>
      <c r="B51" s="1">
        <v>370058</v>
      </c>
      <c r="C51" s="1">
        <v>800</v>
      </c>
      <c r="D51" s="6">
        <v>2400</v>
      </c>
      <c r="E51" s="1">
        <v>1.2</v>
      </c>
      <c r="F51" s="5">
        <v>3</v>
      </c>
      <c r="G51" s="1" t="s">
        <v>31</v>
      </c>
      <c r="H51" s="1" t="s">
        <v>28</v>
      </c>
      <c r="I51" s="1"/>
      <c r="J51" s="1"/>
      <c r="K51" s="1">
        <v>5</v>
      </c>
      <c r="L51" s="10">
        <v>31.080000000000002</v>
      </c>
      <c r="M51" s="19">
        <v>0</v>
      </c>
      <c r="N51" s="12">
        <f t="shared" si="0"/>
        <v>0</v>
      </c>
      <c r="O51">
        <f t="shared" si="10"/>
        <v>0</v>
      </c>
      <c r="P51" s="21">
        <f t="shared" si="3"/>
        <v>0.55000000000000004</v>
      </c>
      <c r="Q51">
        <f t="shared" si="11"/>
        <v>0</v>
      </c>
    </row>
    <row r="52" spans="1:17" x14ac:dyDescent="0.25">
      <c r="A52" s="1" t="s">
        <v>73</v>
      </c>
      <c r="B52" s="1">
        <v>370125</v>
      </c>
      <c r="C52" s="1">
        <v>702</v>
      </c>
      <c r="D52" s="6">
        <v>2106</v>
      </c>
      <c r="E52" s="1">
        <v>1</v>
      </c>
      <c r="F52" s="5">
        <v>3</v>
      </c>
      <c r="G52" s="1" t="s">
        <v>31</v>
      </c>
      <c r="H52" s="1" t="s">
        <v>28</v>
      </c>
      <c r="I52" s="1"/>
      <c r="J52" s="1"/>
      <c r="K52" s="1">
        <v>5</v>
      </c>
      <c r="L52" s="10">
        <v>27.272700000000004</v>
      </c>
      <c r="M52" s="19">
        <v>0</v>
      </c>
      <c r="N52" s="12">
        <f t="shared" si="0"/>
        <v>0</v>
      </c>
      <c r="O52">
        <f t="shared" si="10"/>
        <v>0</v>
      </c>
      <c r="P52" s="21">
        <f t="shared" si="3"/>
        <v>0.55000000000000004</v>
      </c>
      <c r="Q52">
        <f t="shared" si="11"/>
        <v>0</v>
      </c>
    </row>
    <row r="53" spans="1:17" ht="15.75" thickBot="1" x14ac:dyDescent="0.3">
      <c r="A53" s="1" t="s">
        <v>74</v>
      </c>
      <c r="B53" s="1">
        <v>360001</v>
      </c>
      <c r="C53" s="1">
        <v>790</v>
      </c>
      <c r="D53" s="6">
        <v>2370</v>
      </c>
      <c r="E53" s="1">
        <v>1.5</v>
      </c>
      <c r="F53" s="5">
        <v>3</v>
      </c>
      <c r="G53" s="1" t="s">
        <v>36</v>
      </c>
      <c r="H53" s="1" t="s">
        <v>37</v>
      </c>
      <c r="I53" s="1"/>
      <c r="J53" s="1"/>
      <c r="K53" s="1">
        <v>5</v>
      </c>
      <c r="L53" s="10">
        <v>30.691500000000001</v>
      </c>
      <c r="M53" s="20">
        <v>0</v>
      </c>
      <c r="N53" s="13">
        <f t="shared" si="0"/>
        <v>0</v>
      </c>
      <c r="O53">
        <f t="shared" si="10"/>
        <v>0</v>
      </c>
      <c r="P53" s="21">
        <f t="shared" si="3"/>
        <v>0.55000000000000004</v>
      </c>
      <c r="Q53">
        <f t="shared" si="11"/>
        <v>0</v>
      </c>
    </row>
    <row r="54" spans="1:17" ht="15.75" thickBot="1" x14ac:dyDescent="0.3">
      <c r="A54" s="40"/>
      <c r="B54" s="40"/>
      <c r="C54" s="40"/>
      <c r="D54" s="41"/>
      <c r="E54" s="40"/>
      <c r="F54" s="42"/>
      <c r="G54" s="40"/>
      <c r="H54" s="40"/>
      <c r="I54" s="40"/>
      <c r="J54" s="40"/>
      <c r="K54" s="40"/>
      <c r="L54" s="43"/>
      <c r="M54" s="44"/>
      <c r="N54" s="40"/>
      <c r="P54" s="21"/>
    </row>
    <row r="55" spans="1:17" x14ac:dyDescent="0.25">
      <c r="A55" s="1" t="s">
        <v>96</v>
      </c>
      <c r="B55" s="1">
        <v>370066</v>
      </c>
      <c r="C55" s="1">
        <v>708</v>
      </c>
      <c r="D55" s="6">
        <f>C55*4</f>
        <v>2832</v>
      </c>
      <c r="E55" s="1">
        <v>1.2</v>
      </c>
      <c r="F55" s="5">
        <v>4</v>
      </c>
      <c r="G55" s="1" t="s">
        <v>9</v>
      </c>
      <c r="H55" s="1" t="s">
        <v>10</v>
      </c>
      <c r="I55" s="1"/>
      <c r="J55" s="1"/>
      <c r="K55" s="1">
        <v>5</v>
      </c>
      <c r="L55" s="43">
        <v>36.674400000000006</v>
      </c>
      <c r="M55" s="18">
        <v>0</v>
      </c>
      <c r="N55" s="11">
        <f t="shared" ref="N55:N63" si="12">D55*M55/1000</f>
        <v>0</v>
      </c>
      <c r="O55">
        <f t="shared" ref="O55:O63" si="13">M55*L55</f>
        <v>0</v>
      </c>
      <c r="P55" s="21">
        <f>P5</f>
        <v>0.55000000000000004</v>
      </c>
      <c r="Q55">
        <f t="shared" ref="Q55:Q63" si="14">ROUND(O55*(1-P55),2)</f>
        <v>0</v>
      </c>
    </row>
    <row r="56" spans="1:17" x14ac:dyDescent="0.25">
      <c r="A56" s="1" t="s">
        <v>97</v>
      </c>
      <c r="B56" s="1">
        <v>370055</v>
      </c>
      <c r="C56" s="1">
        <v>910</v>
      </c>
      <c r="D56" s="6">
        <f t="shared" ref="D56:D63" si="15">C56*4</f>
        <v>3640</v>
      </c>
      <c r="E56" s="1">
        <v>1.6</v>
      </c>
      <c r="F56" s="5">
        <v>4</v>
      </c>
      <c r="G56" s="1" t="s">
        <v>13</v>
      </c>
      <c r="H56" s="1" t="s">
        <v>10</v>
      </c>
      <c r="I56" s="1"/>
      <c r="J56" s="1"/>
      <c r="K56" s="1">
        <v>5</v>
      </c>
      <c r="L56" s="43">
        <v>47.138000000000005</v>
      </c>
      <c r="M56" s="19">
        <v>0</v>
      </c>
      <c r="N56" s="12">
        <f t="shared" si="12"/>
        <v>0</v>
      </c>
      <c r="O56">
        <f t="shared" si="13"/>
        <v>0</v>
      </c>
      <c r="P56" s="21">
        <f t="shared" si="3"/>
        <v>0.55000000000000004</v>
      </c>
      <c r="Q56">
        <f t="shared" si="14"/>
        <v>0</v>
      </c>
    </row>
    <row r="57" spans="1:17" x14ac:dyDescent="0.25">
      <c r="A57" s="1" t="s">
        <v>98</v>
      </c>
      <c r="B57" s="1">
        <v>300011</v>
      </c>
      <c r="C57" s="1">
        <v>1190</v>
      </c>
      <c r="D57" s="6">
        <f t="shared" si="15"/>
        <v>4760</v>
      </c>
      <c r="E57" s="1">
        <v>2.5</v>
      </c>
      <c r="F57" s="5">
        <v>4</v>
      </c>
      <c r="G57" s="1" t="s">
        <v>16</v>
      </c>
      <c r="H57" s="1" t="s">
        <v>17</v>
      </c>
      <c r="I57" s="1"/>
      <c r="J57" s="1"/>
      <c r="K57" s="1">
        <v>5</v>
      </c>
      <c r="L57" s="43">
        <v>61.642000000000003</v>
      </c>
      <c r="M57" s="19">
        <v>0</v>
      </c>
      <c r="N57" s="12">
        <f t="shared" si="12"/>
        <v>0</v>
      </c>
      <c r="O57">
        <f t="shared" si="13"/>
        <v>0</v>
      </c>
      <c r="P57" s="21">
        <f t="shared" si="3"/>
        <v>0.55000000000000004</v>
      </c>
      <c r="Q57">
        <f t="shared" si="14"/>
        <v>0</v>
      </c>
    </row>
    <row r="58" spans="1:17" x14ac:dyDescent="0.25">
      <c r="A58" s="1" t="s">
        <v>99</v>
      </c>
      <c r="B58" s="1">
        <v>370065</v>
      </c>
      <c r="C58" s="1">
        <v>705</v>
      </c>
      <c r="D58" s="6">
        <f t="shared" si="15"/>
        <v>2820</v>
      </c>
      <c r="E58" s="1">
        <v>1.2</v>
      </c>
      <c r="F58" s="5">
        <v>4</v>
      </c>
      <c r="G58" s="1" t="s">
        <v>20</v>
      </c>
      <c r="H58" s="1" t="s">
        <v>21</v>
      </c>
      <c r="I58" s="1"/>
      <c r="J58" s="1"/>
      <c r="K58" s="1">
        <v>5</v>
      </c>
      <c r="L58" s="43">
        <v>36.518999999999998</v>
      </c>
      <c r="M58" s="19">
        <v>0</v>
      </c>
      <c r="N58" s="12">
        <f t="shared" si="12"/>
        <v>0</v>
      </c>
      <c r="O58">
        <f t="shared" si="13"/>
        <v>0</v>
      </c>
      <c r="P58" s="21">
        <f t="shared" si="3"/>
        <v>0.55000000000000004</v>
      </c>
      <c r="Q58">
        <f t="shared" si="14"/>
        <v>0</v>
      </c>
    </row>
    <row r="59" spans="1:17" x14ac:dyDescent="0.25">
      <c r="A59" s="1" t="s">
        <v>100</v>
      </c>
      <c r="B59" s="1">
        <v>370013</v>
      </c>
      <c r="C59" s="1">
        <v>1132</v>
      </c>
      <c r="D59" s="6">
        <f t="shared" si="15"/>
        <v>4528</v>
      </c>
      <c r="E59" s="1">
        <v>2</v>
      </c>
      <c r="F59" s="5">
        <v>4</v>
      </c>
      <c r="G59" s="1" t="s">
        <v>24</v>
      </c>
      <c r="H59" s="1" t="s">
        <v>21</v>
      </c>
      <c r="I59" s="1"/>
      <c r="J59" s="1"/>
      <c r="K59" s="1">
        <v>5</v>
      </c>
      <c r="L59" s="43">
        <v>58.637600000000006</v>
      </c>
      <c r="M59" s="19">
        <v>0</v>
      </c>
      <c r="N59" s="12">
        <f t="shared" si="12"/>
        <v>0</v>
      </c>
      <c r="O59">
        <f t="shared" si="13"/>
        <v>0</v>
      </c>
      <c r="P59" s="21">
        <f t="shared" si="3"/>
        <v>0.55000000000000004</v>
      </c>
      <c r="Q59">
        <f t="shared" si="14"/>
        <v>0</v>
      </c>
    </row>
    <row r="60" spans="1:17" x14ac:dyDescent="0.25">
      <c r="A60" s="1" t="s">
        <v>101</v>
      </c>
      <c r="B60" s="1">
        <v>370022</v>
      </c>
      <c r="C60" s="1">
        <v>1000</v>
      </c>
      <c r="D60" s="6">
        <f t="shared" si="15"/>
        <v>4000</v>
      </c>
      <c r="E60" s="1">
        <v>1.5</v>
      </c>
      <c r="F60" s="5">
        <v>4</v>
      </c>
      <c r="G60" s="1" t="s">
        <v>27</v>
      </c>
      <c r="H60" s="1" t="s">
        <v>28</v>
      </c>
      <c r="I60" s="1"/>
      <c r="J60" s="1"/>
      <c r="K60" s="1">
        <v>5</v>
      </c>
      <c r="L60" s="43">
        <v>51.800000000000004</v>
      </c>
      <c r="M60" s="19">
        <v>0</v>
      </c>
      <c r="N60" s="12">
        <f t="shared" si="12"/>
        <v>0</v>
      </c>
      <c r="O60">
        <f t="shared" si="13"/>
        <v>0</v>
      </c>
      <c r="P60" s="21">
        <f t="shared" si="3"/>
        <v>0.55000000000000004</v>
      </c>
      <c r="Q60">
        <f t="shared" si="14"/>
        <v>0</v>
      </c>
    </row>
    <row r="61" spans="1:17" x14ac:dyDescent="0.25">
      <c r="A61" s="1" t="s">
        <v>102</v>
      </c>
      <c r="B61" s="1">
        <v>370058</v>
      </c>
      <c r="C61" s="1">
        <v>800</v>
      </c>
      <c r="D61" s="6">
        <f t="shared" si="15"/>
        <v>3200</v>
      </c>
      <c r="E61" s="1">
        <v>1.2</v>
      </c>
      <c r="F61" s="5">
        <v>4</v>
      </c>
      <c r="G61" s="1" t="s">
        <v>31</v>
      </c>
      <c r="H61" s="1" t="s">
        <v>28</v>
      </c>
      <c r="I61" s="1"/>
      <c r="J61" s="1"/>
      <c r="K61" s="1">
        <v>5</v>
      </c>
      <c r="L61" s="43">
        <v>41.44</v>
      </c>
      <c r="M61" s="19">
        <v>0</v>
      </c>
      <c r="N61" s="12">
        <f t="shared" si="12"/>
        <v>0</v>
      </c>
      <c r="O61">
        <f t="shared" si="13"/>
        <v>0</v>
      </c>
      <c r="P61" s="21">
        <f t="shared" si="3"/>
        <v>0.55000000000000004</v>
      </c>
      <c r="Q61">
        <f t="shared" si="14"/>
        <v>0</v>
      </c>
    </row>
    <row r="62" spans="1:17" x14ac:dyDescent="0.25">
      <c r="A62" s="1" t="s">
        <v>103</v>
      </c>
      <c r="B62" s="1">
        <v>370125</v>
      </c>
      <c r="C62" s="1">
        <v>702</v>
      </c>
      <c r="D62" s="6">
        <f t="shared" si="15"/>
        <v>2808</v>
      </c>
      <c r="E62" s="1">
        <v>1</v>
      </c>
      <c r="F62" s="5">
        <v>4</v>
      </c>
      <c r="G62" s="1" t="s">
        <v>31</v>
      </c>
      <c r="H62" s="1" t="s">
        <v>28</v>
      </c>
      <c r="I62" s="1"/>
      <c r="J62" s="1"/>
      <c r="K62" s="1">
        <v>5</v>
      </c>
      <c r="L62" s="43">
        <v>36.363599999999998</v>
      </c>
      <c r="M62" s="19">
        <v>0</v>
      </c>
      <c r="N62" s="12">
        <f t="shared" si="12"/>
        <v>0</v>
      </c>
      <c r="O62">
        <f t="shared" si="13"/>
        <v>0</v>
      </c>
      <c r="P62" s="21">
        <f t="shared" si="3"/>
        <v>0.55000000000000004</v>
      </c>
      <c r="Q62">
        <f t="shared" si="14"/>
        <v>0</v>
      </c>
    </row>
    <row r="63" spans="1:17" ht="15.75" thickBot="1" x14ac:dyDescent="0.3">
      <c r="A63" s="1" t="s">
        <v>104</v>
      </c>
      <c r="B63" s="1">
        <v>360001</v>
      </c>
      <c r="C63" s="1">
        <v>790</v>
      </c>
      <c r="D63" s="6">
        <f t="shared" si="15"/>
        <v>3160</v>
      </c>
      <c r="E63" s="1">
        <v>1.5</v>
      </c>
      <c r="F63" s="5">
        <v>4</v>
      </c>
      <c r="G63" s="1" t="s">
        <v>36</v>
      </c>
      <c r="H63" s="1" t="s">
        <v>37</v>
      </c>
      <c r="I63" s="1"/>
      <c r="J63" s="1"/>
      <c r="K63" s="1">
        <v>5</v>
      </c>
      <c r="L63" s="43">
        <v>40.922000000000004</v>
      </c>
      <c r="M63" s="20">
        <v>0</v>
      </c>
      <c r="N63" s="13">
        <f t="shared" si="12"/>
        <v>0</v>
      </c>
      <c r="O63">
        <f t="shared" si="13"/>
        <v>0</v>
      </c>
      <c r="P63" s="21">
        <f t="shared" si="3"/>
        <v>0.55000000000000004</v>
      </c>
      <c r="Q63">
        <f t="shared" si="14"/>
        <v>0</v>
      </c>
    </row>
    <row r="64" spans="1:17" ht="15.75" thickBot="1" x14ac:dyDescent="0.3">
      <c r="A64" s="40"/>
      <c r="B64" s="40"/>
      <c r="C64" s="40"/>
      <c r="D64" s="41"/>
      <c r="E64" s="40"/>
      <c r="F64" s="42"/>
      <c r="G64" s="40"/>
      <c r="H64" s="40"/>
      <c r="I64" s="40"/>
      <c r="J64" s="40"/>
      <c r="K64" s="40"/>
      <c r="L64" s="43"/>
      <c r="M64" s="44"/>
      <c r="N64" s="40"/>
      <c r="P64" s="21"/>
    </row>
    <row r="65" spans="1:17" x14ac:dyDescent="0.25">
      <c r="A65" s="1" t="s">
        <v>105</v>
      </c>
      <c r="B65" s="1">
        <v>370066</v>
      </c>
      <c r="C65" s="1">
        <v>708</v>
      </c>
      <c r="D65" s="6">
        <f>C65*5</f>
        <v>3540</v>
      </c>
      <c r="E65" s="1">
        <v>1.2</v>
      </c>
      <c r="F65" s="5">
        <v>5</v>
      </c>
      <c r="G65" s="1" t="s">
        <v>9</v>
      </c>
      <c r="H65" s="1" t="s">
        <v>10</v>
      </c>
      <c r="I65" s="1"/>
      <c r="J65" s="1"/>
      <c r="K65" s="1">
        <v>5</v>
      </c>
      <c r="L65" s="43">
        <v>45.843000000000004</v>
      </c>
      <c r="M65" s="18">
        <v>0</v>
      </c>
      <c r="N65" s="11">
        <f t="shared" ref="N65:N73" si="16">D65*M65/1000</f>
        <v>0</v>
      </c>
      <c r="O65">
        <f t="shared" ref="O65:O73" si="17">M65*L65</f>
        <v>0</v>
      </c>
      <c r="P65" s="21">
        <f>P5</f>
        <v>0.55000000000000004</v>
      </c>
      <c r="Q65">
        <f t="shared" ref="Q65:Q73" si="18">ROUND(O65*(1-P65),2)</f>
        <v>0</v>
      </c>
    </row>
    <row r="66" spans="1:17" x14ac:dyDescent="0.25">
      <c r="A66" s="1" t="s">
        <v>106</v>
      </c>
      <c r="B66" s="1">
        <v>370055</v>
      </c>
      <c r="C66" s="1">
        <v>910</v>
      </c>
      <c r="D66" s="6">
        <f t="shared" ref="D66:D73" si="19">C66*5</f>
        <v>4550</v>
      </c>
      <c r="E66" s="1">
        <v>1.6</v>
      </c>
      <c r="F66" s="5">
        <v>5</v>
      </c>
      <c r="G66" s="1" t="s">
        <v>13</v>
      </c>
      <c r="H66" s="1" t="s">
        <v>10</v>
      </c>
      <c r="I66" s="1"/>
      <c r="J66" s="1"/>
      <c r="K66" s="1">
        <v>5</v>
      </c>
      <c r="L66" s="43">
        <v>58.922500000000007</v>
      </c>
      <c r="M66" s="19">
        <v>0</v>
      </c>
      <c r="N66" s="12">
        <f t="shared" si="16"/>
        <v>0</v>
      </c>
      <c r="O66">
        <f t="shared" si="17"/>
        <v>0</v>
      </c>
      <c r="P66" s="21">
        <f t="shared" si="3"/>
        <v>0.55000000000000004</v>
      </c>
      <c r="Q66">
        <f t="shared" si="18"/>
        <v>0</v>
      </c>
    </row>
    <row r="67" spans="1:17" x14ac:dyDescent="0.25">
      <c r="A67" s="1" t="s">
        <v>107</v>
      </c>
      <c r="B67" s="1">
        <v>300011</v>
      </c>
      <c r="C67" s="1">
        <v>1190</v>
      </c>
      <c r="D67" s="6">
        <f t="shared" si="19"/>
        <v>5950</v>
      </c>
      <c r="E67" s="1">
        <v>2.5</v>
      </c>
      <c r="F67" s="5">
        <v>5</v>
      </c>
      <c r="G67" s="1" t="s">
        <v>16</v>
      </c>
      <c r="H67" s="1" t="s">
        <v>17</v>
      </c>
      <c r="I67" s="1"/>
      <c r="J67" s="1"/>
      <c r="K67" s="1">
        <v>5</v>
      </c>
      <c r="L67" s="43">
        <v>77.052499999999995</v>
      </c>
      <c r="M67" s="19">
        <v>0</v>
      </c>
      <c r="N67" s="12">
        <f t="shared" si="16"/>
        <v>0</v>
      </c>
      <c r="O67">
        <f t="shared" si="17"/>
        <v>0</v>
      </c>
      <c r="P67" s="21">
        <f t="shared" si="3"/>
        <v>0.55000000000000004</v>
      </c>
      <c r="Q67">
        <f t="shared" si="18"/>
        <v>0</v>
      </c>
    </row>
    <row r="68" spans="1:17" x14ac:dyDescent="0.25">
      <c r="A68" s="1" t="s">
        <v>108</v>
      </c>
      <c r="B68" s="1">
        <v>370065</v>
      </c>
      <c r="C68" s="1">
        <v>705</v>
      </c>
      <c r="D68" s="6">
        <f t="shared" si="19"/>
        <v>3525</v>
      </c>
      <c r="E68" s="1">
        <v>1.2</v>
      </c>
      <c r="F68" s="5">
        <v>5</v>
      </c>
      <c r="G68" s="1" t="s">
        <v>20</v>
      </c>
      <c r="H68" s="1" t="s">
        <v>21</v>
      </c>
      <c r="I68" s="1"/>
      <c r="J68" s="1"/>
      <c r="K68" s="1">
        <v>5</v>
      </c>
      <c r="L68" s="43">
        <v>45.648750000000007</v>
      </c>
      <c r="M68" s="19">
        <v>0</v>
      </c>
      <c r="N68" s="12">
        <f t="shared" si="16"/>
        <v>0</v>
      </c>
      <c r="O68">
        <f t="shared" si="17"/>
        <v>0</v>
      </c>
      <c r="P68" s="21">
        <f t="shared" si="3"/>
        <v>0.55000000000000004</v>
      </c>
      <c r="Q68">
        <f t="shared" si="18"/>
        <v>0</v>
      </c>
    </row>
    <row r="69" spans="1:17" x14ac:dyDescent="0.25">
      <c r="A69" s="1" t="s">
        <v>109</v>
      </c>
      <c r="B69" s="1">
        <v>370013</v>
      </c>
      <c r="C69" s="1">
        <v>1132</v>
      </c>
      <c r="D69" s="6">
        <f t="shared" si="19"/>
        <v>5660</v>
      </c>
      <c r="E69" s="1">
        <v>2</v>
      </c>
      <c r="F69" s="5">
        <v>5</v>
      </c>
      <c r="G69" s="1" t="s">
        <v>24</v>
      </c>
      <c r="H69" s="1" t="s">
        <v>21</v>
      </c>
      <c r="I69" s="1"/>
      <c r="J69" s="1"/>
      <c r="K69" s="1">
        <v>5</v>
      </c>
      <c r="L69" s="43">
        <v>73.296999999999997</v>
      </c>
      <c r="M69" s="19">
        <v>0</v>
      </c>
      <c r="N69" s="12">
        <f t="shared" si="16"/>
        <v>0</v>
      </c>
      <c r="O69">
        <f t="shared" si="17"/>
        <v>0</v>
      </c>
      <c r="P69" s="21">
        <f t="shared" si="3"/>
        <v>0.55000000000000004</v>
      </c>
      <c r="Q69">
        <f t="shared" si="18"/>
        <v>0</v>
      </c>
    </row>
    <row r="70" spans="1:17" x14ac:dyDescent="0.25">
      <c r="A70" s="1" t="s">
        <v>110</v>
      </c>
      <c r="B70" s="1">
        <v>370022</v>
      </c>
      <c r="C70" s="1">
        <v>1000</v>
      </c>
      <c r="D70" s="6">
        <f t="shared" si="19"/>
        <v>5000</v>
      </c>
      <c r="E70" s="1">
        <v>1.5</v>
      </c>
      <c r="F70" s="5">
        <v>5</v>
      </c>
      <c r="G70" s="1" t="s">
        <v>27</v>
      </c>
      <c r="H70" s="1" t="s">
        <v>28</v>
      </c>
      <c r="I70" s="1"/>
      <c r="J70" s="1"/>
      <c r="K70" s="1">
        <v>5</v>
      </c>
      <c r="L70" s="43">
        <v>64.75</v>
      </c>
      <c r="M70" s="19">
        <v>0</v>
      </c>
      <c r="N70" s="12">
        <f t="shared" si="16"/>
        <v>0</v>
      </c>
      <c r="O70">
        <f t="shared" si="17"/>
        <v>0</v>
      </c>
      <c r="P70" s="21">
        <f t="shared" si="3"/>
        <v>0.55000000000000004</v>
      </c>
      <c r="Q70">
        <f t="shared" si="18"/>
        <v>0</v>
      </c>
    </row>
    <row r="71" spans="1:17" x14ac:dyDescent="0.25">
      <c r="A71" s="1" t="s">
        <v>111</v>
      </c>
      <c r="B71" s="1">
        <v>370058</v>
      </c>
      <c r="C71" s="1">
        <v>800</v>
      </c>
      <c r="D71" s="6">
        <f t="shared" si="19"/>
        <v>4000</v>
      </c>
      <c r="E71" s="1">
        <v>1.2</v>
      </c>
      <c r="F71" s="5">
        <v>5</v>
      </c>
      <c r="G71" s="1" t="s">
        <v>31</v>
      </c>
      <c r="H71" s="1" t="s">
        <v>28</v>
      </c>
      <c r="I71" s="1"/>
      <c r="J71" s="1"/>
      <c r="K71" s="1">
        <v>5</v>
      </c>
      <c r="L71" s="43">
        <v>51.800000000000004</v>
      </c>
      <c r="M71" s="19">
        <v>0</v>
      </c>
      <c r="N71" s="12">
        <f t="shared" si="16"/>
        <v>0</v>
      </c>
      <c r="O71">
        <f t="shared" si="17"/>
        <v>0</v>
      </c>
      <c r="P71" s="21">
        <f t="shared" si="3"/>
        <v>0.55000000000000004</v>
      </c>
      <c r="Q71">
        <f t="shared" si="18"/>
        <v>0</v>
      </c>
    </row>
    <row r="72" spans="1:17" x14ac:dyDescent="0.25">
      <c r="A72" s="1" t="s">
        <v>112</v>
      </c>
      <c r="B72" s="1">
        <v>370125</v>
      </c>
      <c r="C72" s="1">
        <v>702</v>
      </c>
      <c r="D72" s="6">
        <f t="shared" si="19"/>
        <v>3510</v>
      </c>
      <c r="E72" s="1">
        <v>1</v>
      </c>
      <c r="F72" s="5">
        <v>5</v>
      </c>
      <c r="G72" s="1" t="s">
        <v>31</v>
      </c>
      <c r="H72" s="1" t="s">
        <v>28</v>
      </c>
      <c r="I72" s="1"/>
      <c r="J72" s="1"/>
      <c r="K72" s="1">
        <v>5</v>
      </c>
      <c r="L72" s="43">
        <v>45.454500000000003</v>
      </c>
      <c r="M72" s="19">
        <v>0</v>
      </c>
      <c r="N72" s="12">
        <f t="shared" si="16"/>
        <v>0</v>
      </c>
      <c r="O72">
        <f t="shared" si="17"/>
        <v>0</v>
      </c>
      <c r="P72" s="21">
        <f t="shared" si="3"/>
        <v>0.55000000000000004</v>
      </c>
      <c r="Q72">
        <f t="shared" si="18"/>
        <v>0</v>
      </c>
    </row>
    <row r="73" spans="1:17" ht="15.75" thickBot="1" x14ac:dyDescent="0.3">
      <c r="A73" s="1" t="s">
        <v>113</v>
      </c>
      <c r="B73" s="1">
        <v>360001</v>
      </c>
      <c r="C73" s="1">
        <v>790</v>
      </c>
      <c r="D73" s="6">
        <f t="shared" si="19"/>
        <v>3950</v>
      </c>
      <c r="E73" s="1">
        <v>1.5</v>
      </c>
      <c r="F73" s="5">
        <v>5</v>
      </c>
      <c r="G73" s="1" t="s">
        <v>36</v>
      </c>
      <c r="H73" s="1" t="s">
        <v>37</v>
      </c>
      <c r="I73" s="1"/>
      <c r="J73" s="1"/>
      <c r="K73" s="1">
        <v>5</v>
      </c>
      <c r="L73" s="43">
        <v>51.152499999999996</v>
      </c>
      <c r="M73" s="20">
        <v>0</v>
      </c>
      <c r="N73" s="13">
        <f t="shared" si="16"/>
        <v>0</v>
      </c>
      <c r="O73">
        <f t="shared" si="17"/>
        <v>0</v>
      </c>
      <c r="P73" s="21">
        <f t="shared" si="3"/>
        <v>0.55000000000000004</v>
      </c>
      <c r="Q73">
        <f t="shared" si="18"/>
        <v>0</v>
      </c>
    </row>
    <row r="74" spans="1:17" ht="15.75" thickBot="1" x14ac:dyDescent="0.3">
      <c r="A74" s="40"/>
      <c r="B74" s="40"/>
      <c r="C74" s="40"/>
      <c r="D74" s="41"/>
      <c r="E74" s="40"/>
      <c r="F74" s="42"/>
      <c r="G74" s="40"/>
      <c r="H74" s="40"/>
      <c r="I74" s="40"/>
      <c r="J74" s="40"/>
      <c r="K74" s="40"/>
      <c r="L74" s="43"/>
      <c r="M74" s="45"/>
      <c r="N74" s="40"/>
      <c r="P74" s="21"/>
    </row>
    <row r="75" spans="1:17" x14ac:dyDescent="0.25">
      <c r="A75" s="1" t="s">
        <v>114</v>
      </c>
      <c r="B75" s="1">
        <v>370066</v>
      </c>
      <c r="C75" s="1">
        <v>708</v>
      </c>
      <c r="D75" s="6">
        <v>4248</v>
      </c>
      <c r="E75" s="1">
        <v>1.2</v>
      </c>
      <c r="F75" s="5">
        <v>6</v>
      </c>
      <c r="G75" s="1" t="s">
        <v>9</v>
      </c>
      <c r="H75" s="1" t="s">
        <v>10</v>
      </c>
      <c r="I75" s="1"/>
      <c r="J75" s="1"/>
      <c r="K75" s="1">
        <v>5</v>
      </c>
      <c r="L75" s="43">
        <v>55.011600000000001</v>
      </c>
      <c r="M75" s="18">
        <v>0</v>
      </c>
      <c r="N75" s="11">
        <f t="shared" ref="N75:N83" si="20">D75*M75/1000</f>
        <v>0</v>
      </c>
      <c r="O75">
        <f t="shared" ref="O75:O83" si="21">M75*L75</f>
        <v>0</v>
      </c>
      <c r="P75" s="21">
        <f>P5</f>
        <v>0.55000000000000004</v>
      </c>
      <c r="Q75">
        <f t="shared" ref="Q75:Q83" si="22">ROUND(O75*(1-P75),2)</f>
        <v>0</v>
      </c>
    </row>
    <row r="76" spans="1:17" x14ac:dyDescent="0.25">
      <c r="A76" s="1" t="s">
        <v>115</v>
      </c>
      <c r="B76" s="1">
        <v>370055</v>
      </c>
      <c r="C76" s="1">
        <v>910</v>
      </c>
      <c r="D76" s="6">
        <v>5460</v>
      </c>
      <c r="E76" s="1">
        <v>1.6</v>
      </c>
      <c r="F76" s="5">
        <v>6</v>
      </c>
      <c r="G76" s="1" t="s">
        <v>13</v>
      </c>
      <c r="H76" s="1" t="s">
        <v>10</v>
      </c>
      <c r="I76" s="1"/>
      <c r="J76" s="1"/>
      <c r="K76" s="1">
        <v>5</v>
      </c>
      <c r="L76" s="43">
        <v>70.707000000000008</v>
      </c>
      <c r="M76" s="19">
        <v>0</v>
      </c>
      <c r="N76" s="12">
        <f t="shared" si="20"/>
        <v>0</v>
      </c>
      <c r="O76">
        <f t="shared" si="21"/>
        <v>0</v>
      </c>
      <c r="P76" s="21">
        <f t="shared" si="3"/>
        <v>0.55000000000000004</v>
      </c>
      <c r="Q76">
        <f t="shared" si="22"/>
        <v>0</v>
      </c>
    </row>
    <row r="77" spans="1:17" x14ac:dyDescent="0.25">
      <c r="A77" s="1" t="s">
        <v>116</v>
      </c>
      <c r="B77" s="1">
        <v>300011</v>
      </c>
      <c r="C77" s="1">
        <v>1190</v>
      </c>
      <c r="D77" s="6">
        <v>7140</v>
      </c>
      <c r="E77" s="1">
        <v>2.5</v>
      </c>
      <c r="F77" s="5">
        <v>6</v>
      </c>
      <c r="G77" s="1" t="s">
        <v>16</v>
      </c>
      <c r="H77" s="1" t="s">
        <v>17</v>
      </c>
      <c r="I77" s="1"/>
      <c r="J77" s="1"/>
      <c r="K77" s="1">
        <v>5</v>
      </c>
      <c r="L77" s="43">
        <v>92.462999999999994</v>
      </c>
      <c r="M77" s="19">
        <v>0</v>
      </c>
      <c r="N77" s="12">
        <f t="shared" si="20"/>
        <v>0</v>
      </c>
      <c r="O77">
        <f t="shared" si="21"/>
        <v>0</v>
      </c>
      <c r="P77" s="21">
        <f t="shared" si="3"/>
        <v>0.55000000000000004</v>
      </c>
      <c r="Q77">
        <f t="shared" si="22"/>
        <v>0</v>
      </c>
    </row>
    <row r="78" spans="1:17" x14ac:dyDescent="0.25">
      <c r="A78" s="1" t="s">
        <v>117</v>
      </c>
      <c r="B78" s="1">
        <v>370065</v>
      </c>
      <c r="C78" s="1">
        <v>705</v>
      </c>
      <c r="D78" s="6">
        <v>4230</v>
      </c>
      <c r="E78" s="1">
        <v>1.2</v>
      </c>
      <c r="F78" s="5">
        <v>6</v>
      </c>
      <c r="G78" s="1" t="s">
        <v>20</v>
      </c>
      <c r="H78" s="1" t="s">
        <v>21</v>
      </c>
      <c r="I78" s="1"/>
      <c r="J78" s="1"/>
      <c r="K78" s="1">
        <v>5</v>
      </c>
      <c r="L78" s="43">
        <v>54.778500000000001</v>
      </c>
      <c r="M78" s="19">
        <v>0</v>
      </c>
      <c r="N78" s="12">
        <f t="shared" si="20"/>
        <v>0</v>
      </c>
      <c r="O78">
        <f t="shared" si="21"/>
        <v>0</v>
      </c>
      <c r="P78" s="21">
        <f t="shared" si="3"/>
        <v>0.55000000000000004</v>
      </c>
      <c r="Q78">
        <f t="shared" si="22"/>
        <v>0</v>
      </c>
    </row>
    <row r="79" spans="1:17" x14ac:dyDescent="0.25">
      <c r="A79" s="1" t="s">
        <v>118</v>
      </c>
      <c r="B79" s="1">
        <v>370013</v>
      </c>
      <c r="C79" s="1">
        <v>1132</v>
      </c>
      <c r="D79" s="6">
        <v>6792</v>
      </c>
      <c r="E79" s="1">
        <v>2</v>
      </c>
      <c r="F79" s="5">
        <v>6</v>
      </c>
      <c r="G79" s="1" t="s">
        <v>24</v>
      </c>
      <c r="H79" s="1" t="s">
        <v>21</v>
      </c>
      <c r="I79" s="1"/>
      <c r="J79" s="1"/>
      <c r="K79" s="1">
        <v>5</v>
      </c>
      <c r="L79" s="43">
        <v>87.956400000000002</v>
      </c>
      <c r="M79" s="19">
        <v>0</v>
      </c>
      <c r="N79" s="12">
        <f t="shared" si="20"/>
        <v>0</v>
      </c>
      <c r="O79">
        <f t="shared" si="21"/>
        <v>0</v>
      </c>
      <c r="P79" s="21">
        <f t="shared" si="3"/>
        <v>0.55000000000000004</v>
      </c>
      <c r="Q79">
        <f t="shared" si="22"/>
        <v>0</v>
      </c>
    </row>
    <row r="80" spans="1:17" x14ac:dyDescent="0.25">
      <c r="A80" s="1" t="s">
        <v>119</v>
      </c>
      <c r="B80" s="1">
        <v>370022</v>
      </c>
      <c r="C80" s="1">
        <v>1000</v>
      </c>
      <c r="D80" s="6">
        <v>6000</v>
      </c>
      <c r="E80" s="1">
        <v>1.5</v>
      </c>
      <c r="F80" s="5">
        <v>6</v>
      </c>
      <c r="G80" s="1" t="s">
        <v>27</v>
      </c>
      <c r="H80" s="1" t="s">
        <v>28</v>
      </c>
      <c r="I80" s="1"/>
      <c r="J80" s="1"/>
      <c r="K80" s="1">
        <v>5</v>
      </c>
      <c r="L80" s="43">
        <v>77.7</v>
      </c>
      <c r="M80" s="19">
        <v>0</v>
      </c>
      <c r="N80" s="12">
        <f t="shared" si="20"/>
        <v>0</v>
      </c>
      <c r="O80">
        <f t="shared" si="21"/>
        <v>0</v>
      </c>
      <c r="P80" s="21">
        <f t="shared" si="3"/>
        <v>0.55000000000000004</v>
      </c>
      <c r="Q80">
        <f t="shared" si="22"/>
        <v>0</v>
      </c>
    </row>
    <row r="81" spans="1:17" x14ac:dyDescent="0.25">
      <c r="A81" s="1" t="s">
        <v>120</v>
      </c>
      <c r="B81" s="1">
        <v>370058</v>
      </c>
      <c r="C81" s="1">
        <v>800</v>
      </c>
      <c r="D81" s="6">
        <v>4800</v>
      </c>
      <c r="E81" s="1">
        <v>1.2</v>
      </c>
      <c r="F81" s="5">
        <v>6</v>
      </c>
      <c r="G81" s="1" t="s">
        <v>31</v>
      </c>
      <c r="H81" s="1" t="s">
        <v>28</v>
      </c>
      <c r="I81" s="1"/>
      <c r="J81" s="1"/>
      <c r="K81" s="1">
        <v>5</v>
      </c>
      <c r="L81" s="43">
        <v>62.160000000000004</v>
      </c>
      <c r="M81" s="19">
        <v>0</v>
      </c>
      <c r="N81" s="12">
        <f t="shared" si="20"/>
        <v>0</v>
      </c>
      <c r="O81">
        <f t="shared" si="21"/>
        <v>0</v>
      </c>
      <c r="P81" s="21">
        <f t="shared" si="3"/>
        <v>0.55000000000000004</v>
      </c>
      <c r="Q81">
        <f t="shared" si="22"/>
        <v>0</v>
      </c>
    </row>
    <row r="82" spans="1:17" x14ac:dyDescent="0.25">
      <c r="A82" s="1" t="s">
        <v>121</v>
      </c>
      <c r="B82" s="1">
        <v>370125</v>
      </c>
      <c r="C82" s="1">
        <v>702</v>
      </c>
      <c r="D82" s="6">
        <v>4212</v>
      </c>
      <c r="E82" s="1">
        <v>1</v>
      </c>
      <c r="F82" s="5">
        <v>6</v>
      </c>
      <c r="G82" s="1" t="s">
        <v>31</v>
      </c>
      <c r="H82" s="1" t="s">
        <v>28</v>
      </c>
      <c r="I82" s="1"/>
      <c r="J82" s="1"/>
      <c r="K82" s="1">
        <v>5</v>
      </c>
      <c r="L82" s="43">
        <v>54.545400000000008</v>
      </c>
      <c r="M82" s="19">
        <v>0</v>
      </c>
      <c r="N82" s="12">
        <f t="shared" si="20"/>
        <v>0</v>
      </c>
      <c r="O82">
        <f t="shared" si="21"/>
        <v>0</v>
      </c>
      <c r="P82" s="21">
        <f t="shared" si="3"/>
        <v>0.55000000000000004</v>
      </c>
      <c r="Q82">
        <f t="shared" si="22"/>
        <v>0</v>
      </c>
    </row>
    <row r="83" spans="1:17" ht="15.75" thickBot="1" x14ac:dyDescent="0.3">
      <c r="A83" s="1" t="s">
        <v>122</v>
      </c>
      <c r="B83" s="1">
        <v>360001</v>
      </c>
      <c r="C83" s="1">
        <v>790</v>
      </c>
      <c r="D83" s="6">
        <v>4740</v>
      </c>
      <c r="E83" s="1">
        <v>1.5</v>
      </c>
      <c r="F83" s="5">
        <v>6</v>
      </c>
      <c r="G83" s="1" t="s">
        <v>36</v>
      </c>
      <c r="H83" s="1" t="s">
        <v>37</v>
      </c>
      <c r="I83" s="1"/>
      <c r="J83" s="1"/>
      <c r="K83" s="1">
        <v>5</v>
      </c>
      <c r="L83" s="43">
        <v>61.383000000000003</v>
      </c>
      <c r="M83" s="20">
        <v>0</v>
      </c>
      <c r="N83" s="13">
        <f t="shared" si="20"/>
        <v>0</v>
      </c>
      <c r="O83">
        <f t="shared" si="21"/>
        <v>0</v>
      </c>
      <c r="P83" s="21">
        <f t="shared" si="3"/>
        <v>0.55000000000000004</v>
      </c>
      <c r="Q83">
        <f t="shared" si="22"/>
        <v>0</v>
      </c>
    </row>
    <row r="84" spans="1:17" x14ac:dyDescent="0.25">
      <c r="A84" s="40"/>
      <c r="B84" s="40"/>
      <c r="C84" s="40"/>
      <c r="D84" s="41"/>
      <c r="E84" s="40"/>
      <c r="F84" s="42"/>
      <c r="G84" s="40"/>
      <c r="H84" s="40"/>
      <c r="I84" s="40"/>
      <c r="J84" s="40"/>
      <c r="K84" s="40"/>
      <c r="L84" s="43"/>
      <c r="M84" s="45"/>
      <c r="N84" s="40"/>
      <c r="P84" s="21"/>
    </row>
    <row r="85" spans="1:17" x14ac:dyDescent="0.25">
      <c r="A85" s="40"/>
      <c r="B85" s="40"/>
      <c r="C85" s="40"/>
      <c r="D85" s="41"/>
      <c r="E85" s="40"/>
      <c r="F85" s="42"/>
      <c r="G85" s="40"/>
      <c r="H85" s="40"/>
      <c r="I85" s="40"/>
      <c r="J85" s="40"/>
      <c r="K85" s="40"/>
      <c r="L85" s="43"/>
      <c r="M85" s="45"/>
      <c r="N85" s="40"/>
      <c r="P85" s="21"/>
    </row>
    <row r="86" spans="1:17" ht="15.75" thickBot="1" x14ac:dyDescent="0.3">
      <c r="A86" s="40"/>
      <c r="B86" s="40"/>
      <c r="C86" s="40"/>
      <c r="D86" s="41"/>
      <c r="E86" s="40"/>
      <c r="F86" s="42"/>
      <c r="G86" s="40"/>
      <c r="H86" s="40"/>
      <c r="I86" s="40"/>
      <c r="J86" s="40"/>
      <c r="K86" s="40"/>
      <c r="L86" s="43"/>
      <c r="M86" s="45"/>
      <c r="N86" s="40"/>
      <c r="P86" s="21"/>
    </row>
    <row r="87" spans="1:17" ht="15.75" thickBot="1" x14ac:dyDescent="0.3">
      <c r="A87" s="56" t="s">
        <v>124</v>
      </c>
      <c r="M87" s="62" t="s">
        <v>126</v>
      </c>
      <c r="N87" s="64" t="s">
        <v>127</v>
      </c>
    </row>
    <row r="88" spans="1:17" ht="15.75" thickBot="1" x14ac:dyDescent="0.3">
      <c r="A88" s="35" t="s">
        <v>123</v>
      </c>
      <c r="B88" s="35"/>
      <c r="C88" s="35"/>
      <c r="D88" s="35"/>
      <c r="E88" s="35"/>
      <c r="F88" s="35"/>
      <c r="M88" s="63"/>
      <c r="N88" s="65"/>
      <c r="O88" s="57" t="s">
        <v>86</v>
      </c>
      <c r="Q88" s="26" t="s">
        <v>87</v>
      </c>
    </row>
    <row r="89" spans="1:17" ht="15.75" thickBot="1" x14ac:dyDescent="0.3">
      <c r="A89" s="36"/>
      <c r="B89" s="36"/>
      <c r="C89" s="36"/>
      <c r="D89" s="37"/>
      <c r="E89" s="36"/>
      <c r="F89" s="36"/>
      <c r="G89" s="30" t="s">
        <v>88</v>
      </c>
      <c r="H89" s="30"/>
      <c r="M89" s="9">
        <f>SUM(M5:M87)</f>
        <v>0</v>
      </c>
      <c r="N89" s="8">
        <f>SUM(N5:N87)</f>
        <v>0</v>
      </c>
      <c r="O89" s="9">
        <f>SUM(O5:O88)</f>
        <v>0</v>
      </c>
      <c r="Q89" s="24">
        <f>SUM(Q5:Q88)</f>
        <v>0</v>
      </c>
    </row>
    <row r="90" spans="1:17" x14ac:dyDescent="0.25">
      <c r="A90" s="25"/>
      <c r="B90" s="25"/>
      <c r="C90" s="25"/>
      <c r="D90" s="38"/>
      <c r="E90" s="25"/>
      <c r="F90" s="25"/>
      <c r="G90" s="31" t="s">
        <v>85</v>
      </c>
      <c r="H90" s="30"/>
    </row>
    <row r="91" spans="1:17" x14ac:dyDescent="0.25">
      <c r="G91" s="22" t="s">
        <v>79</v>
      </c>
      <c r="H91" s="22" t="s">
        <v>80</v>
      </c>
    </row>
    <row r="92" spans="1:17" x14ac:dyDescent="0.25">
      <c r="G92" s="22"/>
      <c r="H92" s="22"/>
    </row>
    <row r="93" spans="1:17" ht="15.75" thickBot="1" x14ac:dyDescent="0.3">
      <c r="G93" s="23">
        <v>0.55000000000000004</v>
      </c>
      <c r="H93" s="22" t="s">
        <v>81</v>
      </c>
    </row>
    <row r="94" spans="1:17" ht="15.75" thickBot="1" x14ac:dyDescent="0.3">
      <c r="D94" s="39" t="s">
        <v>90</v>
      </c>
      <c r="G94" s="23">
        <v>0.57999999999999996</v>
      </c>
      <c r="H94" s="22" t="s">
        <v>82</v>
      </c>
    </row>
    <row r="95" spans="1:17" x14ac:dyDescent="0.25">
      <c r="E95" s="14"/>
      <c r="G95" s="23">
        <v>0.59</v>
      </c>
      <c r="H95" s="22" t="s">
        <v>83</v>
      </c>
    </row>
    <row r="96" spans="1:17" ht="15.75" thickBot="1" x14ac:dyDescent="0.3">
      <c r="E96" s="14"/>
      <c r="G96" s="23">
        <v>0.62</v>
      </c>
      <c r="H96" s="22" t="s">
        <v>84</v>
      </c>
    </row>
    <row r="97" spans="1:8" ht="15.75" thickBot="1" x14ac:dyDescent="0.3">
      <c r="A97" s="66" t="s">
        <v>89</v>
      </c>
      <c r="B97" s="67"/>
      <c r="C97" s="67"/>
      <c r="D97" s="67"/>
      <c r="E97" s="67"/>
      <c r="F97" s="68"/>
      <c r="G97" s="22"/>
      <c r="H97" s="22"/>
    </row>
    <row r="98" spans="1:8" ht="15.75" thickBot="1" x14ac:dyDescent="0.3"/>
    <row r="99" spans="1:8" ht="15.75" thickBot="1" x14ac:dyDescent="0.3">
      <c r="D99" s="33" t="s">
        <v>95</v>
      </c>
      <c r="E99" t="s">
        <v>92</v>
      </c>
    </row>
    <row r="100" spans="1:8" ht="15.75" thickBot="1" x14ac:dyDescent="0.3">
      <c r="D100" s="34" t="s">
        <v>91</v>
      </c>
      <c r="E100" t="s">
        <v>93</v>
      </c>
    </row>
    <row r="102" spans="1:8" x14ac:dyDescent="0.25">
      <c r="D102" s="58" t="s">
        <v>94</v>
      </c>
    </row>
  </sheetData>
  <mergeCells count="6">
    <mergeCell ref="A1:Q2"/>
    <mergeCell ref="N3:N4"/>
    <mergeCell ref="M3:M4"/>
    <mergeCell ref="M87:M88"/>
    <mergeCell ref="N87:N88"/>
    <mergeCell ref="A97:F97"/>
  </mergeCells>
  <dataValidations count="1">
    <dataValidation type="list" allowBlank="1" showInputMessage="1" showErrorMessage="1" sqref="P5">
      <formula1>$G$93:$G$96</formula1>
    </dataValidation>
  </dataValidations>
  <pageMargins left="0.31496062992125984" right="0.31496062992125984" top="0.55118110236220474" bottom="0.55118110236220474" header="0.31496062992125984" footer="0.31496062992125984"/>
  <pageSetup paperSize="9" scale="61" orientation="portrait" r:id="rId1"/>
  <headerFooter>
    <oddHeader>&amp;Lcoppineric@gmail.com&amp;C&amp;"-,Gras"&amp;16&amp;K0070C0New Covaner Imex&amp;R00 32 475 62 72 61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2015-03-26T16:44:08Z</cp:lastPrinted>
  <dcterms:created xsi:type="dcterms:W3CDTF">2013-10-10T14:14:32Z</dcterms:created>
  <dcterms:modified xsi:type="dcterms:W3CDTF">2015-03-26T16:45:39Z</dcterms:modified>
</cp:coreProperties>
</file>